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Z:\U24004 - 3. Mopo PAP Pourpelt Bertrange\5_Projektbearbeitung\5_1 Texte\"/>
    </mc:Choice>
  </mc:AlternateContent>
  <xr:revisionPtr revIDLastSave="0" documentId="13_ncr:1_{82C8129D-85AE-418C-B0BE-28F0B89D0E9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ZONE HAB-2" sheetId="7" r:id="rId1"/>
    <sheet name="ZONE MIX-u" sheetId="1" r:id="rId2"/>
    <sheet name="PAP COMPLET" sheetId="10" r:id="rId3"/>
  </sheets>
  <definedNames>
    <definedName name="_xlnm.Print_Area" localSheetId="2">'PAP COMPLET'!$A$1:$AK$100</definedName>
    <definedName name="_xlnm.Print_Area" localSheetId="0">'ZONE HAB-2'!$A$1:$AK$96</definedName>
    <definedName name="_xlnm.Print_Area" localSheetId="1">'ZONE MIX-u'!$A$1:$AK$36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91" i="7" l="1"/>
  <c r="R91" i="7"/>
  <c r="M91" i="7"/>
  <c r="K91" i="7"/>
  <c r="AF88" i="7"/>
  <c r="AA88" i="7"/>
  <c r="T88" i="7"/>
  <c r="M88" i="7"/>
  <c r="K88" i="7"/>
  <c r="F88" i="7"/>
  <c r="AF91" i="7" s="1"/>
  <c r="B82" i="7"/>
  <c r="B83" i="7" s="1"/>
  <c r="B85" i="7"/>
  <c r="B86" i="7" s="1"/>
  <c r="T28" i="1"/>
  <c r="AF28" i="1"/>
  <c r="AA28" i="1"/>
  <c r="F28" i="1"/>
  <c r="Y91" i="7" l="1"/>
  <c r="AA91" i="7"/>
  <c r="AA92" i="10"/>
  <c r="F92" i="10"/>
  <c r="AF92" i="10" l="1"/>
  <c r="AF95" i="10" s="1"/>
  <c r="AA95" i="10"/>
  <c r="T92" i="10"/>
  <c r="T95" i="10" s="1"/>
  <c r="K92" i="10"/>
  <c r="K95" i="10" s="1"/>
  <c r="M92" i="10"/>
  <c r="M95" i="10" s="1"/>
  <c r="B86" i="10"/>
  <c r="B87" i="10"/>
  <c r="B82" i="10"/>
  <c r="B83" i="10" s="1"/>
  <c r="R92" i="10"/>
  <c r="R95" i="10"/>
  <c r="Y92" i="10"/>
  <c r="Y95" i="10" s="1"/>
  <c r="B24" i="10"/>
  <c r="B25" i="10"/>
  <c r="B26" i="10"/>
  <c r="B27" i="10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B71" i="10" s="1"/>
  <c r="B72" i="10" s="1"/>
  <c r="B73" i="10" s="1"/>
  <c r="B74" i="10" s="1"/>
  <c r="B75" i="10" s="1"/>
  <c r="B76" i="10" s="1"/>
  <c r="B77" i="10" s="1"/>
  <c r="B78" i="10" s="1"/>
  <c r="B79" i="10" s="1"/>
  <c r="B80" i="10" s="1"/>
  <c r="AF31" i="1"/>
  <c r="O40" i="1" s="1"/>
  <c r="B24" i="7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K28" i="1"/>
  <c r="K31" i="1" s="1"/>
  <c r="F38" i="1" s="1"/>
  <c r="M28" i="1"/>
  <c r="M31" i="1" s="1"/>
  <c r="F39" i="1" s="1"/>
  <c r="Y28" i="1"/>
  <c r="Y31" i="1" s="1"/>
  <c r="O38" i="1" s="1"/>
  <c r="T31" i="1"/>
  <c r="F41" i="1" s="1"/>
  <c r="R28" i="1"/>
  <c r="R31" i="1" s="1"/>
  <c r="F40" i="1" s="1"/>
  <c r="AA31" i="1"/>
  <c r="O39" i="1" s="1"/>
</calcChain>
</file>

<file path=xl/sharedStrings.xml><?xml version="1.0" encoding="utf-8"?>
<sst xmlns="http://schemas.openxmlformats.org/spreadsheetml/2006/main" count="1258" uniqueCount="54">
  <si>
    <t>minimum</t>
  </si>
  <si>
    <t>maximum</t>
  </si>
  <si>
    <t>COS</t>
  </si>
  <si>
    <t>CSS</t>
  </si>
  <si>
    <t>Lot</t>
  </si>
  <si>
    <r>
      <t xml:space="preserve">surface construite brute </t>
    </r>
    <r>
      <rPr>
        <vertAlign val="superscript"/>
        <sz val="10"/>
        <rFont val="Arial"/>
        <family val="2"/>
      </rPr>
      <t>(2)</t>
    </r>
  </si>
  <si>
    <r>
      <t xml:space="preserve">surface d'emprise au sol </t>
    </r>
    <r>
      <rPr>
        <vertAlign val="superscript"/>
        <sz val="10"/>
        <rFont val="Arial"/>
        <family val="2"/>
      </rPr>
      <t>(2)</t>
    </r>
  </si>
  <si>
    <r>
      <t xml:space="preserve">surface de sol scellée </t>
    </r>
    <r>
      <rPr>
        <vertAlign val="superscript"/>
        <sz val="10"/>
        <rFont val="Arial"/>
        <family val="2"/>
      </rPr>
      <t>(2)</t>
    </r>
  </si>
  <si>
    <r>
      <t xml:space="preserve">nombre de logements </t>
    </r>
    <r>
      <rPr>
        <vertAlign val="superscript"/>
        <sz val="10"/>
        <rFont val="Arial"/>
        <family val="2"/>
      </rPr>
      <t>(2)</t>
    </r>
  </si>
  <si>
    <t>u.</t>
  </si>
  <si>
    <r>
      <t>m</t>
    </r>
    <r>
      <rPr>
        <i/>
        <vertAlign val="superscript"/>
        <sz val="10"/>
        <rFont val="Arial"/>
        <family val="2"/>
      </rPr>
      <t>2</t>
    </r>
  </si>
  <si>
    <r>
      <t>m</t>
    </r>
    <r>
      <rPr>
        <b/>
        <i/>
        <vertAlign val="superscript"/>
        <sz val="10"/>
        <rFont val="Arial"/>
        <family val="2"/>
      </rPr>
      <t>2</t>
    </r>
  </si>
  <si>
    <r>
      <t xml:space="preserve">DL </t>
    </r>
    <r>
      <rPr>
        <b/>
        <vertAlign val="superscript"/>
        <sz val="10"/>
        <rFont val="Arial Narrow"/>
        <family val="2"/>
      </rPr>
      <t>(2)</t>
    </r>
    <r>
      <rPr>
        <b/>
        <sz val="10"/>
        <rFont val="Arial Narrow"/>
        <family val="2"/>
      </rPr>
      <t xml:space="preserve">   </t>
    </r>
  </si>
  <si>
    <r>
      <t xml:space="preserve">COS </t>
    </r>
    <r>
      <rPr>
        <b/>
        <vertAlign val="superscript"/>
        <sz val="10"/>
        <rFont val="Arial Narrow"/>
        <family val="2"/>
      </rPr>
      <t>(2)</t>
    </r>
  </si>
  <si>
    <r>
      <t xml:space="preserve">CSS </t>
    </r>
    <r>
      <rPr>
        <b/>
        <vertAlign val="superscript"/>
        <sz val="10"/>
        <rFont val="Arial Narrow"/>
        <family val="2"/>
      </rPr>
      <t>(2)</t>
    </r>
  </si>
  <si>
    <t>Coefficients résultant du PAP</t>
  </si>
  <si>
    <t>/</t>
  </si>
  <si>
    <r>
      <t xml:space="preserve">CUS </t>
    </r>
    <r>
      <rPr>
        <b/>
        <vertAlign val="superscript"/>
        <sz val="10"/>
        <rFont val="Arial Narrow"/>
        <family val="2"/>
      </rPr>
      <t>(2)</t>
    </r>
    <r>
      <rPr>
        <b/>
        <sz val="10"/>
        <rFont val="Arial Narrow"/>
        <family val="2"/>
      </rPr>
      <t xml:space="preserve">   </t>
    </r>
  </si>
  <si>
    <r>
      <t>DL</t>
    </r>
    <r>
      <rPr>
        <b/>
        <sz val="10"/>
        <rFont val="Arial Narrow"/>
        <family val="2"/>
      </rPr>
      <t xml:space="preserve">   </t>
    </r>
  </si>
  <si>
    <r>
      <t>CUS</t>
    </r>
    <r>
      <rPr>
        <b/>
        <sz val="10"/>
        <rFont val="Arial Narrow"/>
        <family val="2"/>
      </rPr>
      <t xml:space="preserve">   </t>
    </r>
  </si>
  <si>
    <t>Annexe I : Tableau récapitulatif</t>
  </si>
  <si>
    <t>Degré d'utilisation du sol fixé dans le PAG pour la zone précitée</t>
  </si>
  <si>
    <t>Coefficients du PAG "mouture 2011"</t>
  </si>
  <si>
    <t>Surface du terrain à bâtir brut de la zone concernée</t>
  </si>
  <si>
    <t>ha</t>
  </si>
  <si>
    <t>Total</t>
  </si>
  <si>
    <t>(1) Le présent tableau est à établir pour chaque zone pour laquelle un même degré d'utilisation du sol est fixé moyennant des coefficients dans le plan d'aménagement général.</t>
  </si>
  <si>
    <t>Fiche 1 : Analyse de la conformité du PAP au PAG "mouture 2011" &amp; "mouture 2017"</t>
  </si>
  <si>
    <t xml:space="preserve">(2) Les valeurs sont à indiquer conformément au règlement grand-ducal du 29 juillet 2011 concernant le contenu du plan d'aménagement général d'une commune, </t>
  </si>
  <si>
    <r>
      <t xml:space="preserve">surface à bâtir nette </t>
    </r>
    <r>
      <rPr>
        <vertAlign val="superscript"/>
        <sz val="10"/>
        <rFont val="Arial"/>
        <family val="2"/>
      </rPr>
      <t>(2)</t>
    </r>
  </si>
  <si>
    <t xml:space="preserve">  respectivement au règlement grand-ducal du 8 mars 2017 concernant le contenu du plan d'aménagement général d'une commune.</t>
  </si>
  <si>
    <t>Observations :</t>
  </si>
  <si>
    <r>
      <t xml:space="preserve">Dénomination de la zone couverte par un même degré d'utilisation du sol </t>
    </r>
    <r>
      <rPr>
        <b/>
        <vertAlign val="superscript"/>
        <sz val="14"/>
        <rFont val="Arial Narrow"/>
        <family val="2"/>
      </rPr>
      <t>(1) :</t>
    </r>
  </si>
  <si>
    <t>MIX-u</t>
  </si>
  <si>
    <t>62</t>
  </si>
  <si>
    <t>59</t>
  </si>
  <si>
    <t>HAB2-bis nord/HAB2-bis sud/MIX-u</t>
  </si>
  <si>
    <t>67-68</t>
  </si>
  <si>
    <r>
      <t>m</t>
    </r>
    <r>
      <rPr>
        <i/>
        <vertAlign val="superscript"/>
        <sz val="10"/>
        <color rgb="FFFF0000"/>
        <rFont val="Arial"/>
        <family val="2"/>
      </rPr>
      <t>2</t>
    </r>
  </si>
  <si>
    <r>
      <t>m</t>
    </r>
    <r>
      <rPr>
        <b/>
        <i/>
        <vertAlign val="superscript"/>
        <sz val="10"/>
        <color rgb="FFFF0000"/>
        <rFont val="Arial"/>
        <family val="2"/>
      </rPr>
      <t>2</t>
    </r>
  </si>
  <si>
    <r>
      <t xml:space="preserve">DL </t>
    </r>
    <r>
      <rPr>
        <b/>
        <vertAlign val="superscript"/>
        <sz val="10"/>
        <color rgb="FFFF0000"/>
        <rFont val="Arial Narrow"/>
        <family val="2"/>
      </rPr>
      <t>(2)</t>
    </r>
    <r>
      <rPr>
        <b/>
        <sz val="10"/>
        <color rgb="FFFF0000"/>
        <rFont val="Arial Narrow"/>
        <family val="2"/>
      </rPr>
      <t xml:space="preserve">   </t>
    </r>
  </si>
  <si>
    <r>
      <t xml:space="preserve">CUS </t>
    </r>
    <r>
      <rPr>
        <b/>
        <vertAlign val="superscript"/>
        <sz val="10"/>
        <color rgb="FFFF0000"/>
        <rFont val="Arial Narrow"/>
        <family val="2"/>
      </rPr>
      <t>(2)</t>
    </r>
    <r>
      <rPr>
        <b/>
        <sz val="10"/>
        <color rgb="FFFF0000"/>
        <rFont val="Arial Narrow"/>
        <family val="2"/>
      </rPr>
      <t xml:space="preserve">   </t>
    </r>
  </si>
  <si>
    <r>
      <t xml:space="preserve">COS </t>
    </r>
    <r>
      <rPr>
        <b/>
        <vertAlign val="superscript"/>
        <sz val="10"/>
        <color rgb="FFFF0000"/>
        <rFont val="Arial Narrow"/>
        <family val="2"/>
      </rPr>
      <t>(2)</t>
    </r>
  </si>
  <si>
    <r>
      <t xml:space="preserve">CSS </t>
    </r>
    <r>
      <rPr>
        <b/>
        <vertAlign val="superscript"/>
        <sz val="10"/>
        <color rgb="FFFF0000"/>
        <rFont val="Arial Narrow"/>
        <family val="2"/>
      </rPr>
      <t>(2)</t>
    </r>
  </si>
  <si>
    <t>HAB-2</t>
  </si>
  <si>
    <t xml:space="preserve">DL   </t>
  </si>
  <si>
    <t xml:space="preserve">CUS   </t>
  </si>
  <si>
    <r>
      <t xml:space="preserve">surface à bâtir nette </t>
    </r>
    <r>
      <rPr>
        <vertAlign val="superscript"/>
        <sz val="10"/>
        <rFont val="Arial Narrow"/>
        <family val="2"/>
      </rPr>
      <t>(2)</t>
    </r>
  </si>
  <si>
    <r>
      <t xml:space="preserve">nombre de logements </t>
    </r>
    <r>
      <rPr>
        <vertAlign val="superscript"/>
        <sz val="10"/>
        <rFont val="Arial Narrow"/>
        <family val="2"/>
      </rPr>
      <t>(2)</t>
    </r>
  </si>
  <si>
    <r>
      <t xml:space="preserve">surface construite brute </t>
    </r>
    <r>
      <rPr>
        <vertAlign val="superscript"/>
        <sz val="10"/>
        <rFont val="Arial Narrow"/>
        <family val="2"/>
      </rPr>
      <t>(2)</t>
    </r>
  </si>
  <si>
    <r>
      <t xml:space="preserve">surface d'emprise au sol </t>
    </r>
    <r>
      <rPr>
        <vertAlign val="superscript"/>
        <sz val="10"/>
        <rFont val="Arial Narrow"/>
        <family val="2"/>
      </rPr>
      <t>(2)</t>
    </r>
  </si>
  <si>
    <r>
      <t xml:space="preserve">surface de sol scellée </t>
    </r>
    <r>
      <rPr>
        <vertAlign val="superscript"/>
        <sz val="10"/>
        <rFont val="Arial Narrow"/>
        <family val="2"/>
      </rPr>
      <t>(2)</t>
    </r>
  </si>
  <si>
    <r>
      <t>m</t>
    </r>
    <r>
      <rPr>
        <i/>
        <vertAlign val="superscript"/>
        <sz val="10"/>
        <rFont val="Arial Narrow"/>
        <family val="2"/>
      </rPr>
      <t>2</t>
    </r>
  </si>
  <si>
    <r>
      <t>m</t>
    </r>
    <r>
      <rPr>
        <b/>
        <i/>
        <vertAlign val="superscript"/>
        <sz val="10"/>
        <rFont val="Arial Narrow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</si>
</sst>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"/>
    <numFmt numFmtId="166" formatCode="#,##0.0000"/>
    <numFmt numFmtId="167" formatCode="0.0000"/>
  </numFmts>
  <fonts count="41" x14ac:knownFonts="1">
    <font>
      <sz val="10"/>
      <name val="Arial"/>
    </font>
    <font>
      <b/>
      <sz val="10"/>
      <name val="Arial Narrow"/>
      <family val="2"/>
    </font>
    <font>
      <sz val="10"/>
      <name val="Arial Narrow"/>
      <family val="2"/>
    </font>
    <font>
      <i/>
      <sz val="10"/>
      <name val="Arial Narrow"/>
      <family val="2"/>
    </font>
    <font>
      <b/>
      <i/>
      <sz val="10"/>
      <name val="Arial Narrow"/>
      <family val="2"/>
    </font>
    <font>
      <i/>
      <sz val="9"/>
      <name val="Arial Narrow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 Narrow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vertAlign val="superscript"/>
      <sz val="10"/>
      <name val="Arial"/>
      <family val="2"/>
    </font>
    <font>
      <b/>
      <i/>
      <vertAlign val="superscript"/>
      <sz val="10"/>
      <name val="Arial"/>
      <family val="2"/>
    </font>
    <font>
      <i/>
      <sz val="14"/>
      <name val="Arial Narrow"/>
      <family val="2"/>
    </font>
    <font>
      <b/>
      <i/>
      <sz val="14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14"/>
      <name val="Arial Narrow"/>
      <family val="2"/>
    </font>
    <font>
      <b/>
      <sz val="14"/>
      <name val="Arial Narrow"/>
      <family val="2"/>
    </font>
    <font>
      <b/>
      <sz val="14"/>
      <name val="Arial"/>
      <family val="2"/>
    </font>
    <font>
      <sz val="14"/>
      <name val="Arial"/>
      <family val="2"/>
    </font>
    <font>
      <b/>
      <vertAlign val="superscript"/>
      <sz val="14"/>
      <name val="Arial Narrow"/>
      <family val="2"/>
    </font>
    <font>
      <b/>
      <i/>
      <sz val="14"/>
      <name val="Arial Narrow"/>
      <family val="2"/>
    </font>
    <font>
      <b/>
      <sz val="22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0"/>
      <color rgb="FFFF0000"/>
      <name val="Arial"/>
      <family val="2"/>
    </font>
    <font>
      <i/>
      <vertAlign val="superscript"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b/>
      <i/>
      <vertAlign val="superscript"/>
      <sz val="10"/>
      <color rgb="FFFF0000"/>
      <name val="Arial"/>
      <family val="2"/>
    </font>
    <font>
      <b/>
      <sz val="10"/>
      <color rgb="FFFF0000"/>
      <name val="Arial Narrow"/>
      <family val="2"/>
    </font>
    <font>
      <i/>
      <sz val="10"/>
      <color rgb="FFFF0000"/>
      <name val="Arial Narrow"/>
      <family val="2"/>
    </font>
    <font>
      <b/>
      <vertAlign val="superscript"/>
      <sz val="10"/>
      <color rgb="FFFF0000"/>
      <name val="Arial Narrow"/>
      <family val="2"/>
    </font>
    <font>
      <b/>
      <i/>
      <sz val="10"/>
      <color rgb="FFFF0000"/>
      <name val="Arial Narrow"/>
      <family val="2"/>
    </font>
    <font>
      <b/>
      <i/>
      <sz val="9"/>
      <name val="Arial Narrow"/>
      <family val="2"/>
    </font>
    <font>
      <vertAlign val="superscript"/>
      <sz val="10"/>
      <name val="Arial Narrow"/>
      <family val="2"/>
    </font>
    <font>
      <i/>
      <vertAlign val="superscript"/>
      <sz val="10"/>
      <name val="Arial Narrow"/>
      <family val="2"/>
    </font>
    <font>
      <b/>
      <i/>
      <vertAlign val="superscript"/>
      <sz val="1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261">
    <xf numFmtId="0" fontId="0" fillId="0" borderId="0" xfId="0"/>
    <xf numFmtId="49" fontId="2" fillId="2" borderId="0" xfId="0" applyNumberFormat="1" applyFont="1" applyFill="1" applyAlignment="1">
      <alignment horizontal="left"/>
    </xf>
    <xf numFmtId="49" fontId="1" fillId="2" borderId="0" xfId="0" applyNumberFormat="1" applyFont="1" applyFill="1" applyAlignment="1">
      <alignment horizontal="left"/>
    </xf>
    <xf numFmtId="49" fontId="9" fillId="2" borderId="0" xfId="0" applyNumberFormat="1" applyFont="1" applyFill="1" applyAlignment="1">
      <alignment horizontal="center"/>
    </xf>
    <xf numFmtId="49" fontId="9" fillId="2" borderId="0" xfId="0" applyNumberFormat="1" applyFont="1" applyFill="1"/>
    <xf numFmtId="49" fontId="11" fillId="2" borderId="0" xfId="0" applyNumberFormat="1" applyFont="1" applyFill="1"/>
    <xf numFmtId="49" fontId="0" fillId="0" borderId="0" xfId="0" applyNumberFormat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49" fontId="2" fillId="2" borderId="2" xfId="0" applyNumberFormat="1" applyFont="1" applyFill="1" applyBorder="1" applyAlignment="1">
      <alignment horizontal="left"/>
    </xf>
    <xf numFmtId="49" fontId="1" fillId="2" borderId="0" xfId="0" applyNumberFormat="1" applyFont="1" applyFill="1" applyAlignment="1">
      <alignment horizontal="right"/>
    </xf>
    <xf numFmtId="49" fontId="2" fillId="2" borderId="0" xfId="0" applyNumberFormat="1" applyFont="1" applyFill="1" applyAlignment="1">
      <alignment horizontal="right"/>
    </xf>
    <xf numFmtId="49" fontId="3" fillId="2" borderId="0" xfId="0" applyNumberFormat="1" applyFont="1" applyFill="1" applyAlignment="1">
      <alignment horizontal="right"/>
    </xf>
    <xf numFmtId="49" fontId="0" fillId="2" borderId="0" xfId="0" applyNumberFormat="1" applyFill="1" applyAlignment="1">
      <alignment horizontal="left"/>
    </xf>
    <xf numFmtId="49" fontId="0" fillId="2" borderId="0" xfId="0" applyNumberFormat="1" applyFill="1" applyAlignment="1">
      <alignment horizontal="right"/>
    </xf>
    <xf numFmtId="49" fontId="7" fillId="2" borderId="0" xfId="0" applyNumberFormat="1" applyFont="1" applyFill="1" applyAlignment="1">
      <alignment horizontal="center"/>
    </xf>
    <xf numFmtId="49" fontId="12" fillId="2" borderId="0" xfId="0" applyNumberFormat="1" applyFont="1" applyFill="1" applyAlignment="1">
      <alignment horizontal="right"/>
    </xf>
    <xf numFmtId="49" fontId="7" fillId="2" borderId="0" xfId="0" applyNumberFormat="1" applyFont="1" applyFill="1" applyAlignment="1">
      <alignment horizontal="right"/>
    </xf>
    <xf numFmtId="49" fontId="5" fillId="2" borderId="5" xfId="0" applyNumberFormat="1" applyFont="1" applyFill="1" applyBorder="1" applyAlignment="1">
      <alignment horizontal="center"/>
    </xf>
    <xf numFmtId="49" fontId="17" fillId="2" borderId="0" xfId="0" applyNumberFormat="1" applyFont="1" applyFill="1" applyAlignment="1">
      <alignment horizontal="center"/>
    </xf>
    <xf numFmtId="49" fontId="5" fillId="2" borderId="6" xfId="0" applyNumberFormat="1" applyFont="1" applyFill="1" applyBorder="1" applyAlignment="1">
      <alignment horizontal="center"/>
    </xf>
    <xf numFmtId="49" fontId="5" fillId="2" borderId="0" xfId="0" applyNumberFormat="1" applyFont="1" applyFill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3" fillId="2" borderId="0" xfId="0" applyNumberFormat="1" applyFont="1" applyFill="1" applyAlignment="1">
      <alignment horizontal="left"/>
    </xf>
    <xf numFmtId="49" fontId="2" fillId="2" borderId="0" xfId="0" applyNumberFormat="1" applyFont="1" applyFill="1"/>
    <xf numFmtId="49" fontId="2" fillId="2" borderId="5" xfId="0" applyNumberFormat="1" applyFont="1" applyFill="1" applyBorder="1" applyAlignment="1">
      <alignment horizontal="center"/>
    </xf>
    <xf numFmtId="49" fontId="1" fillId="2" borderId="0" xfId="0" applyNumberFormat="1" applyFont="1" applyFill="1" applyAlignment="1">
      <alignment horizontal="center"/>
    </xf>
    <xf numFmtId="49" fontId="3" fillId="2" borderId="0" xfId="0" applyNumberFormat="1" applyFont="1" applyFill="1"/>
    <xf numFmtId="49" fontId="18" fillId="2" borderId="0" xfId="0" applyNumberFormat="1" applyFont="1" applyFill="1" applyAlignment="1">
      <alignment horizontal="center"/>
    </xf>
    <xf numFmtId="49" fontId="2" fillId="2" borderId="6" xfId="0" applyNumberFormat="1" applyFont="1" applyFill="1" applyBorder="1"/>
    <xf numFmtId="49" fontId="1" fillId="2" borderId="0" xfId="0" applyNumberFormat="1" applyFont="1" applyFill="1"/>
    <xf numFmtId="49" fontId="1" fillId="2" borderId="1" xfId="0" applyNumberFormat="1" applyFont="1" applyFill="1" applyBorder="1"/>
    <xf numFmtId="49" fontId="1" fillId="2" borderId="1" xfId="0" applyNumberFormat="1" applyFont="1" applyFill="1" applyBorder="1" applyAlignment="1">
      <alignment horizontal="center"/>
    </xf>
    <xf numFmtId="49" fontId="4" fillId="2" borderId="0" xfId="0" applyNumberFormat="1" applyFont="1" applyFill="1"/>
    <xf numFmtId="49" fontId="2" fillId="2" borderId="3" xfId="0" applyNumberFormat="1" applyFont="1" applyFill="1" applyBorder="1" applyAlignment="1">
      <alignment horizontal="center"/>
    </xf>
    <xf numFmtId="49" fontId="9" fillId="2" borderId="2" xfId="0" applyNumberFormat="1" applyFont="1" applyFill="1" applyBorder="1" applyAlignment="1">
      <alignment horizontal="center"/>
    </xf>
    <xf numFmtId="49" fontId="0" fillId="2" borderId="2" xfId="0" applyNumberFormat="1" applyFill="1" applyBorder="1"/>
    <xf numFmtId="49" fontId="12" fillId="2" borderId="2" xfId="0" applyNumberFormat="1" applyFont="1" applyFill="1" applyBorder="1"/>
    <xf numFmtId="49" fontId="2" fillId="2" borderId="2" xfId="0" applyNumberFormat="1" applyFont="1" applyFill="1" applyBorder="1"/>
    <xf numFmtId="49" fontId="3" fillId="2" borderId="2" xfId="0" applyNumberFormat="1" applyFont="1" applyFill="1" applyBorder="1"/>
    <xf numFmtId="49" fontId="1" fillId="2" borderId="2" xfId="0" applyNumberFormat="1" applyFont="1" applyFill="1" applyBorder="1" applyAlignment="1">
      <alignment horizontal="center"/>
    </xf>
    <xf numFmtId="49" fontId="2" fillId="2" borderId="4" xfId="0" applyNumberFormat="1" applyFont="1" applyFill="1" applyBorder="1"/>
    <xf numFmtId="49" fontId="0" fillId="2" borderId="0" xfId="0" applyNumberFormat="1" applyFill="1"/>
    <xf numFmtId="49" fontId="2" fillId="2" borderId="5" xfId="0" applyNumberFormat="1" applyFont="1" applyFill="1" applyBorder="1"/>
    <xf numFmtId="49" fontId="6" fillId="2" borderId="1" xfId="0" applyNumberFormat="1" applyFont="1" applyFill="1" applyBorder="1"/>
    <xf numFmtId="49" fontId="2" fillId="2" borderId="1" xfId="0" applyNumberFormat="1" applyFont="1" applyFill="1" applyBorder="1"/>
    <xf numFmtId="49" fontId="4" fillId="2" borderId="0" xfId="0" applyNumberFormat="1" applyFont="1" applyFill="1" applyAlignment="1">
      <alignment horizontal="center"/>
    </xf>
    <xf numFmtId="49" fontId="3" fillId="2" borderId="1" xfId="0" applyNumberFormat="1" applyFont="1" applyFill="1" applyBorder="1"/>
    <xf numFmtId="49" fontId="2" fillId="2" borderId="7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49" fontId="2" fillId="2" borderId="8" xfId="0" applyNumberFormat="1" applyFont="1" applyFill="1" applyBorder="1"/>
    <xf numFmtId="49" fontId="2" fillId="2" borderId="3" xfId="0" applyNumberFormat="1" applyFont="1" applyFill="1" applyBorder="1"/>
    <xf numFmtId="49" fontId="3" fillId="2" borderId="2" xfId="0" applyNumberFormat="1" applyFont="1" applyFill="1" applyBorder="1" applyAlignment="1">
      <alignment horizontal="center"/>
    </xf>
    <xf numFmtId="49" fontId="1" fillId="2" borderId="2" xfId="0" applyNumberFormat="1" applyFont="1" applyFill="1" applyBorder="1"/>
    <xf numFmtId="49" fontId="12" fillId="2" borderId="0" xfId="0" applyNumberFormat="1" applyFont="1" applyFill="1"/>
    <xf numFmtId="49" fontId="6" fillId="2" borderId="0" xfId="0" applyNumberFormat="1" applyFont="1" applyFill="1"/>
    <xf numFmtId="49" fontId="6" fillId="2" borderId="5" xfId="0" applyNumberFormat="1" applyFont="1" applyFill="1" applyBorder="1" applyAlignment="1">
      <alignment horizontal="center"/>
    </xf>
    <xf numFmtId="49" fontId="9" fillId="2" borderId="1" xfId="0" applyNumberFormat="1" applyFont="1" applyFill="1" applyBorder="1" applyAlignment="1">
      <alignment horizontal="center"/>
    </xf>
    <xf numFmtId="49" fontId="0" fillId="2" borderId="1" xfId="0" applyNumberFormat="1" applyFill="1" applyBorder="1"/>
    <xf numFmtId="49" fontId="12" fillId="2" borderId="1" xfId="0" applyNumberFormat="1" applyFont="1" applyFill="1" applyBorder="1"/>
    <xf numFmtId="49" fontId="1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49" fontId="19" fillId="2" borderId="5" xfId="0" applyNumberFormat="1" applyFont="1" applyFill="1" applyBorder="1" applyAlignment="1">
      <alignment horizontal="center"/>
    </xf>
    <xf numFmtId="49" fontId="20" fillId="2" borderId="0" xfId="0" applyNumberFormat="1" applyFont="1" applyFill="1" applyAlignment="1">
      <alignment horizontal="left"/>
    </xf>
    <xf numFmtId="49" fontId="19" fillId="2" borderId="0" xfId="0" applyNumberFormat="1" applyFont="1" applyFill="1" applyAlignment="1">
      <alignment horizontal="left"/>
    </xf>
    <xf numFmtId="49" fontId="21" fillId="2" borderId="0" xfId="0" applyNumberFormat="1" applyFont="1" applyFill="1" applyAlignment="1">
      <alignment horizontal="center"/>
    </xf>
    <xf numFmtId="49" fontId="22" fillId="2" borderId="0" xfId="0" applyNumberFormat="1" applyFont="1" applyFill="1"/>
    <xf numFmtId="49" fontId="15" fillId="2" borderId="0" xfId="0" applyNumberFormat="1" applyFont="1" applyFill="1"/>
    <xf numFmtId="49" fontId="19" fillId="2" borderId="0" xfId="0" applyNumberFormat="1" applyFont="1" applyFill="1"/>
    <xf numFmtId="49" fontId="20" fillId="2" borderId="0" xfId="0" applyNumberFormat="1" applyFont="1" applyFill="1" applyAlignment="1">
      <alignment horizontal="center"/>
    </xf>
    <xf numFmtId="49" fontId="19" fillId="2" borderId="6" xfId="0" applyNumberFormat="1" applyFont="1" applyFill="1" applyBorder="1"/>
    <xf numFmtId="49" fontId="19" fillId="2" borderId="5" xfId="0" applyNumberFormat="1" applyFont="1" applyFill="1" applyBorder="1"/>
    <xf numFmtId="49" fontId="21" fillId="0" borderId="0" xfId="0" applyNumberFormat="1" applyFont="1"/>
    <xf numFmtId="49" fontId="20" fillId="2" borderId="0" xfId="0" applyNumberFormat="1" applyFont="1" applyFill="1"/>
    <xf numFmtId="49" fontId="21" fillId="2" borderId="0" xfId="0" applyNumberFormat="1" applyFont="1" applyFill="1"/>
    <xf numFmtId="49" fontId="16" fillId="2" borderId="0" xfId="0" applyNumberFormat="1" applyFont="1" applyFill="1"/>
    <xf numFmtId="49" fontId="24" fillId="2" borderId="0" xfId="0" applyNumberFormat="1" applyFont="1" applyFill="1"/>
    <xf numFmtId="49" fontId="25" fillId="2" borderId="0" xfId="0" applyNumberFormat="1" applyFont="1" applyFill="1"/>
    <xf numFmtId="49" fontId="15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center"/>
    </xf>
    <xf numFmtId="49" fontId="6" fillId="2" borderId="0" xfId="0" applyNumberFormat="1" applyFont="1" applyFill="1" applyAlignment="1">
      <alignment horizontal="center"/>
    </xf>
    <xf numFmtId="1" fontId="0" fillId="2" borderId="0" xfId="0" applyNumberFormat="1" applyFill="1" applyAlignment="1">
      <alignment horizontal="left"/>
    </xf>
    <xf numFmtId="1" fontId="9" fillId="2" borderId="0" xfId="0" applyNumberFormat="1" applyFont="1" applyFill="1" applyAlignment="1">
      <alignment horizontal="center"/>
    </xf>
    <xf numFmtId="1" fontId="6" fillId="2" borderId="0" xfId="0" applyNumberFormat="1" applyFont="1" applyFill="1"/>
    <xf numFmtId="1" fontId="12" fillId="2" borderId="0" xfId="0" applyNumberFormat="1" applyFont="1" applyFill="1" applyAlignment="1">
      <alignment horizontal="right"/>
    </xf>
    <xf numFmtId="1" fontId="9" fillId="2" borderId="0" xfId="0" applyNumberFormat="1" applyFont="1" applyFill="1"/>
    <xf numFmtId="1" fontId="0" fillId="2" borderId="0" xfId="0" applyNumberFormat="1" applyFill="1" applyAlignment="1">
      <alignment horizontal="center"/>
    </xf>
    <xf numFmtId="1" fontId="7" fillId="2" borderId="0" xfId="0" applyNumberFormat="1" applyFont="1" applyFill="1"/>
    <xf numFmtId="1" fontId="2" fillId="2" borderId="0" xfId="0" applyNumberFormat="1" applyFont="1" applyFill="1"/>
    <xf numFmtId="1" fontId="0" fillId="2" borderId="0" xfId="0" applyNumberFormat="1" applyFill="1"/>
    <xf numFmtId="1" fontId="6" fillId="2" borderId="0" xfId="0" applyNumberFormat="1" applyFont="1" applyFill="1" applyAlignment="1">
      <alignment horizontal="left"/>
    </xf>
    <xf numFmtId="1" fontId="12" fillId="2" borderId="0" xfId="0" applyNumberFormat="1" applyFont="1" applyFill="1"/>
    <xf numFmtId="1" fontId="9" fillId="2" borderId="0" xfId="0" applyNumberFormat="1" applyFont="1" applyFill="1" applyAlignment="1">
      <alignment horizontal="left"/>
    </xf>
    <xf numFmtId="1" fontId="11" fillId="2" borderId="0" xfId="0" applyNumberFormat="1" applyFont="1" applyFill="1" applyAlignment="1">
      <alignment horizontal="right"/>
    </xf>
    <xf numFmtId="1" fontId="2" fillId="2" borderId="0" xfId="0" applyNumberFormat="1" applyFont="1" applyFill="1" applyAlignment="1">
      <alignment horizontal="left"/>
    </xf>
    <xf numFmtId="1" fontId="1" fillId="2" borderId="0" xfId="0" applyNumberFormat="1" applyFont="1" applyFill="1" applyAlignment="1">
      <alignment horizontal="center"/>
    </xf>
    <xf numFmtId="1" fontId="3" fillId="2" borderId="0" xfId="0" applyNumberFormat="1" applyFont="1" applyFill="1"/>
    <xf numFmtId="1" fontId="17" fillId="2" borderId="0" xfId="0" applyNumberFormat="1" applyFont="1" applyFill="1" applyAlignment="1">
      <alignment horizontal="center"/>
    </xf>
    <xf numFmtId="1" fontId="1" fillId="2" borderId="0" xfId="0" applyNumberFormat="1" applyFont="1" applyFill="1" applyAlignment="1">
      <alignment horizontal="left"/>
    </xf>
    <xf numFmtId="1" fontId="4" fillId="2" borderId="0" xfId="0" applyNumberFormat="1" applyFont="1" applyFill="1" applyAlignment="1">
      <alignment horizontal="center"/>
    </xf>
    <xf numFmtId="1" fontId="6" fillId="2" borderId="1" xfId="0" applyNumberFormat="1" applyFont="1" applyFill="1" applyBorder="1" applyAlignment="1">
      <alignment horizontal="right"/>
    </xf>
    <xf numFmtId="1" fontId="7" fillId="2" borderId="0" xfId="0" applyNumberFormat="1" applyFont="1" applyFill="1" applyAlignment="1">
      <alignment horizontal="right"/>
    </xf>
    <xf numFmtId="1" fontId="2" fillId="2" borderId="1" xfId="0" applyNumberFormat="1" applyFont="1" applyFill="1" applyBorder="1" applyAlignment="1">
      <alignment horizontal="right"/>
    </xf>
    <xf numFmtId="2" fontId="11" fillId="2" borderId="0" xfId="0" applyNumberFormat="1" applyFont="1" applyFill="1" applyAlignment="1">
      <alignment horizontal="right"/>
    </xf>
    <xf numFmtId="2" fontId="6" fillId="2" borderId="0" xfId="0" applyNumberFormat="1" applyFont="1" applyFill="1"/>
    <xf numFmtId="2" fontId="2" fillId="2" borderId="0" xfId="0" applyNumberFormat="1" applyFont="1" applyFill="1"/>
    <xf numFmtId="2" fontId="9" fillId="2" borderId="0" xfId="0" applyNumberFormat="1" applyFont="1" applyFill="1"/>
    <xf numFmtId="2" fontId="9" fillId="2" borderId="0" xfId="0" applyNumberFormat="1" applyFont="1" applyFill="1" applyAlignment="1">
      <alignment horizontal="center"/>
    </xf>
    <xf numFmtId="2" fontId="7" fillId="2" borderId="0" xfId="0" applyNumberFormat="1" applyFont="1" applyFill="1"/>
    <xf numFmtId="2" fontId="3" fillId="2" borderId="0" xfId="0" applyNumberFormat="1" applyFont="1" applyFill="1"/>
    <xf numFmtId="2" fontId="1" fillId="2" borderId="0" xfId="0" applyNumberFormat="1" applyFont="1" applyFill="1" applyAlignment="1">
      <alignment horizontal="center"/>
    </xf>
    <xf numFmtId="2" fontId="17" fillId="2" borderId="0" xfId="0" applyNumberFormat="1" applyFont="1" applyFill="1" applyAlignment="1">
      <alignment horizontal="center"/>
    </xf>
    <xf numFmtId="2" fontId="18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>
      <alignment horizontal="right"/>
    </xf>
    <xf numFmtId="2" fontId="6" fillId="2" borderId="1" xfId="0" applyNumberFormat="1" applyFont="1" applyFill="1" applyBorder="1"/>
    <xf numFmtId="2" fontId="2" fillId="2" borderId="1" xfId="0" applyNumberFormat="1" applyFont="1" applyFill="1" applyBorder="1"/>
    <xf numFmtId="2" fontId="4" fillId="2" borderId="0" xfId="0" applyNumberFormat="1" applyFont="1" applyFill="1" applyAlignment="1">
      <alignment horizontal="center"/>
    </xf>
    <xf numFmtId="3" fontId="12" fillId="2" borderId="0" xfId="0" applyNumberFormat="1" applyFont="1" applyFill="1" applyAlignment="1">
      <alignment horizontal="right"/>
    </xf>
    <xf numFmtId="3" fontId="9" fillId="2" borderId="0" xfId="0" applyNumberFormat="1" applyFont="1" applyFill="1" applyAlignment="1">
      <alignment horizontal="right"/>
    </xf>
    <xf numFmtId="3" fontId="0" fillId="2" borderId="0" xfId="0" applyNumberFormat="1" applyFill="1" applyAlignment="1">
      <alignment horizontal="right"/>
    </xf>
    <xf numFmtId="3" fontId="6" fillId="2" borderId="1" xfId="0" applyNumberFormat="1" applyFont="1" applyFill="1" applyBorder="1" applyAlignment="1">
      <alignment horizontal="right"/>
    </xf>
    <xf numFmtId="3" fontId="7" fillId="2" borderId="0" xfId="0" applyNumberFormat="1" applyFont="1" applyFill="1" applyAlignment="1">
      <alignment horizontal="right"/>
    </xf>
    <xf numFmtId="3" fontId="2" fillId="2" borderId="1" xfId="0" applyNumberFormat="1" applyFont="1" applyFill="1" applyBorder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/>
    </xf>
    <xf numFmtId="3" fontId="2" fillId="2" borderId="0" xfId="0" applyNumberFormat="1" applyFont="1" applyFill="1"/>
    <xf numFmtId="3" fontId="0" fillId="2" borderId="9" xfId="0" applyNumberFormat="1" applyFill="1" applyBorder="1" applyAlignment="1">
      <alignment horizontal="right"/>
    </xf>
    <xf numFmtId="3" fontId="0" fillId="2" borderId="0" xfId="0" applyNumberFormat="1" applyFill="1"/>
    <xf numFmtId="3" fontId="11" fillId="2" borderId="0" xfId="0" applyNumberFormat="1" applyFont="1" applyFill="1" applyAlignment="1">
      <alignment horizontal="right"/>
    </xf>
    <xf numFmtId="4" fontId="2" fillId="2" borderId="1" xfId="0" applyNumberFormat="1" applyFont="1" applyFill="1" applyBorder="1" applyAlignment="1">
      <alignment horizontal="right"/>
    </xf>
    <xf numFmtId="164" fontId="6" fillId="2" borderId="1" xfId="0" applyNumberFormat="1" applyFont="1" applyFill="1" applyBorder="1"/>
    <xf numFmtId="164" fontId="7" fillId="2" borderId="0" xfId="0" applyNumberFormat="1" applyFont="1" applyFill="1"/>
    <xf numFmtId="164" fontId="2" fillId="2" borderId="1" xfId="0" applyNumberFormat="1" applyFont="1" applyFill="1" applyBorder="1"/>
    <xf numFmtId="164" fontId="2" fillId="2" borderId="0" xfId="0" applyNumberFormat="1" applyFont="1" applyFill="1"/>
    <xf numFmtId="164" fontId="4" fillId="2" borderId="0" xfId="0" applyNumberFormat="1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3" fillId="2" borderId="0" xfId="0" applyFont="1" applyFill="1"/>
    <xf numFmtId="0" fontId="26" fillId="2" borderId="0" xfId="0" applyFont="1" applyFill="1"/>
    <xf numFmtId="165" fontId="2" fillId="2" borderId="1" xfId="0" applyNumberFormat="1" applyFont="1" applyFill="1" applyBorder="1" applyAlignment="1">
      <alignment horizontal="right"/>
    </xf>
    <xf numFmtId="166" fontId="2" fillId="2" borderId="1" xfId="0" applyNumberFormat="1" applyFont="1" applyFill="1" applyBorder="1" applyAlignment="1">
      <alignment horizontal="right"/>
    </xf>
    <xf numFmtId="0" fontId="0" fillId="2" borderId="0" xfId="0" applyFill="1" applyAlignment="1">
      <alignment horizontal="left"/>
    </xf>
    <xf numFmtId="49" fontId="26" fillId="2" borderId="0" xfId="0" applyNumberFormat="1" applyFont="1" applyFill="1"/>
    <xf numFmtId="3" fontId="26" fillId="2" borderId="1" xfId="0" applyNumberFormat="1" applyFont="1" applyFill="1" applyBorder="1" applyAlignment="1">
      <alignment horizontal="right"/>
    </xf>
    <xf numFmtId="167" fontId="2" fillId="2" borderId="1" xfId="0" applyNumberFormat="1" applyFont="1" applyFill="1" applyBorder="1"/>
    <xf numFmtId="3" fontId="26" fillId="0" borderId="1" xfId="0" applyNumberFormat="1" applyFont="1" applyBorder="1" applyAlignment="1">
      <alignment horizontal="right"/>
    </xf>
    <xf numFmtId="3" fontId="27" fillId="2" borderId="1" xfId="0" applyNumberFormat="1" applyFont="1" applyFill="1" applyBorder="1" applyAlignment="1">
      <alignment horizontal="right"/>
    </xf>
    <xf numFmtId="3" fontId="27" fillId="0" borderId="1" xfId="0" applyNumberFormat="1" applyFont="1" applyBorder="1" applyAlignment="1">
      <alignment horizontal="right"/>
    </xf>
    <xf numFmtId="1" fontId="26" fillId="2" borderId="1" xfId="0" applyNumberFormat="1" applyFont="1" applyFill="1" applyBorder="1" applyAlignment="1">
      <alignment horizontal="right"/>
    </xf>
    <xf numFmtId="2" fontId="26" fillId="2" borderId="1" xfId="0" applyNumberFormat="1" applyFont="1" applyFill="1" applyBorder="1"/>
    <xf numFmtId="4" fontId="26" fillId="2" borderId="1" xfId="0" applyNumberFormat="1" applyFont="1" applyFill="1" applyBorder="1" applyAlignment="1">
      <alignment horizontal="right"/>
    </xf>
    <xf numFmtId="166" fontId="26" fillId="2" borderId="1" xfId="0" applyNumberFormat="1" applyFont="1" applyFill="1" applyBorder="1" applyAlignment="1">
      <alignment horizontal="right"/>
    </xf>
    <xf numFmtId="164" fontId="26" fillId="2" borderId="1" xfId="0" applyNumberFormat="1" applyFont="1" applyFill="1" applyBorder="1"/>
    <xf numFmtId="49" fontId="26" fillId="0" borderId="5" xfId="0" applyNumberFormat="1" applyFont="1" applyBorder="1"/>
    <xf numFmtId="1" fontId="27" fillId="0" borderId="0" xfId="0" applyNumberFormat="1" applyFont="1" applyAlignment="1">
      <alignment horizontal="left"/>
    </xf>
    <xf numFmtId="1" fontId="28" fillId="0" borderId="0" xfId="0" applyNumberFormat="1" applyFont="1" applyAlignment="1">
      <alignment horizontal="center"/>
    </xf>
    <xf numFmtId="1" fontId="27" fillId="0" borderId="0" xfId="0" applyNumberFormat="1" applyFont="1"/>
    <xf numFmtId="3" fontId="29" fillId="0" borderId="0" xfId="0" applyNumberFormat="1" applyFont="1" applyAlignment="1">
      <alignment horizontal="right"/>
    </xf>
    <xf numFmtId="3" fontId="28" fillId="0" borderId="0" xfId="0" applyNumberFormat="1" applyFont="1" applyAlignment="1">
      <alignment horizontal="right"/>
    </xf>
    <xf numFmtId="3" fontId="27" fillId="0" borderId="0" xfId="0" applyNumberFormat="1" applyFont="1" applyAlignment="1">
      <alignment horizontal="right"/>
    </xf>
    <xf numFmtId="3" fontId="26" fillId="0" borderId="0" xfId="0" applyNumberFormat="1" applyFont="1" applyAlignment="1">
      <alignment horizontal="right"/>
    </xf>
    <xf numFmtId="3" fontId="26" fillId="0" borderId="0" xfId="0" applyNumberFormat="1" applyFont="1"/>
    <xf numFmtId="49" fontId="29" fillId="0" borderId="0" xfId="0" applyNumberFormat="1" applyFont="1" applyAlignment="1">
      <alignment horizontal="right"/>
    </xf>
    <xf numFmtId="49" fontId="26" fillId="0" borderId="6" xfId="0" applyNumberFormat="1" applyFont="1" applyBorder="1"/>
    <xf numFmtId="49" fontId="26" fillId="0" borderId="0" xfId="0" applyNumberFormat="1" applyFont="1"/>
    <xf numFmtId="1" fontId="27" fillId="2" borderId="0" xfId="0" applyNumberFormat="1" applyFont="1" applyFill="1" applyAlignment="1">
      <alignment horizontal="left"/>
    </xf>
    <xf numFmtId="49" fontId="26" fillId="2" borderId="5" xfId="0" applyNumberFormat="1" applyFont="1" applyFill="1" applyBorder="1"/>
    <xf numFmtId="1" fontId="28" fillId="2" borderId="0" xfId="0" applyNumberFormat="1" applyFont="1" applyFill="1" applyAlignment="1">
      <alignment horizontal="left"/>
    </xf>
    <xf numFmtId="1" fontId="28" fillId="2" borderId="0" xfId="0" applyNumberFormat="1" applyFont="1" applyFill="1" applyAlignment="1">
      <alignment horizontal="center"/>
    </xf>
    <xf numFmtId="1" fontId="28" fillId="2" borderId="0" xfId="0" applyNumberFormat="1" applyFont="1" applyFill="1"/>
    <xf numFmtId="3" fontId="31" fillId="2" borderId="0" xfId="0" applyNumberFormat="1" applyFont="1" applyFill="1" applyAlignment="1">
      <alignment horizontal="right"/>
    </xf>
    <xf numFmtId="3" fontId="28" fillId="2" borderId="0" xfId="0" applyNumberFormat="1" applyFont="1" applyFill="1" applyAlignment="1">
      <alignment horizontal="right"/>
    </xf>
    <xf numFmtId="3" fontId="27" fillId="2" borderId="0" xfId="0" applyNumberFormat="1" applyFont="1" applyFill="1" applyAlignment="1">
      <alignment horizontal="right"/>
    </xf>
    <xf numFmtId="1" fontId="31" fillId="2" borderId="0" xfId="0" applyNumberFormat="1" applyFont="1" applyFill="1" applyAlignment="1">
      <alignment horizontal="right"/>
    </xf>
    <xf numFmtId="49" fontId="26" fillId="2" borderId="6" xfId="0" applyNumberFormat="1" applyFont="1" applyFill="1" applyBorder="1"/>
    <xf numFmtId="1" fontId="33" fillId="2" borderId="0" xfId="0" applyNumberFormat="1" applyFont="1" applyFill="1" applyAlignment="1">
      <alignment horizontal="left"/>
    </xf>
    <xf numFmtId="1" fontId="26" fillId="2" borderId="0" xfId="0" applyNumberFormat="1" applyFont="1" applyFill="1" applyAlignment="1">
      <alignment horizontal="left"/>
    </xf>
    <xf numFmtId="1" fontId="33" fillId="2" borderId="0" xfId="0" applyNumberFormat="1" applyFont="1" applyFill="1" applyAlignment="1">
      <alignment horizontal="center"/>
    </xf>
    <xf numFmtId="1" fontId="26" fillId="2" borderId="0" xfId="0" applyNumberFormat="1" applyFont="1" applyFill="1"/>
    <xf numFmtId="2" fontId="26" fillId="2" borderId="0" xfId="0" applyNumberFormat="1" applyFont="1" applyFill="1"/>
    <xf numFmtId="2" fontId="34" fillId="2" borderId="0" xfId="0" applyNumberFormat="1" applyFont="1" applyFill="1"/>
    <xf numFmtId="2" fontId="33" fillId="2" borderId="0" xfId="0" applyNumberFormat="1" applyFont="1" applyFill="1" applyAlignment="1">
      <alignment horizontal="center"/>
    </xf>
    <xf numFmtId="2" fontId="33" fillId="2" borderId="0" xfId="0" applyNumberFormat="1" applyFont="1" applyFill="1" applyAlignment="1">
      <alignment horizontal="right"/>
    </xf>
    <xf numFmtId="164" fontId="27" fillId="2" borderId="1" xfId="0" applyNumberFormat="1" applyFont="1" applyFill="1" applyBorder="1"/>
    <xf numFmtId="164" fontId="27" fillId="2" borderId="0" xfId="0" applyNumberFormat="1" applyFont="1" applyFill="1"/>
    <xf numFmtId="164" fontId="26" fillId="2" borderId="0" xfId="0" applyNumberFormat="1" applyFont="1" applyFill="1"/>
    <xf numFmtId="164" fontId="36" fillId="2" borderId="0" xfId="0" applyNumberFormat="1" applyFont="1" applyFill="1" applyAlignment="1">
      <alignment horizontal="center"/>
    </xf>
    <xf numFmtId="164" fontId="33" fillId="2" borderId="0" xfId="0" applyNumberFormat="1" applyFont="1" applyFill="1" applyAlignment="1">
      <alignment horizontal="center"/>
    </xf>
    <xf numFmtId="1" fontId="36" fillId="2" borderId="0" xfId="0" applyNumberFormat="1" applyFont="1" applyFill="1" applyAlignment="1">
      <alignment horizontal="center"/>
    </xf>
    <xf numFmtId="1" fontId="27" fillId="2" borderId="0" xfId="0" applyNumberFormat="1" applyFont="1" applyFill="1"/>
    <xf numFmtId="3" fontId="29" fillId="2" borderId="0" xfId="0" applyNumberFormat="1" applyFont="1" applyFill="1" applyAlignment="1">
      <alignment horizontal="right"/>
    </xf>
    <xf numFmtId="3" fontId="26" fillId="2" borderId="0" xfId="0" applyNumberFormat="1" applyFont="1" applyFill="1" applyAlignment="1">
      <alignment horizontal="right"/>
    </xf>
    <xf numFmtId="3" fontId="26" fillId="2" borderId="0" xfId="0" applyNumberFormat="1" applyFont="1" applyFill="1"/>
    <xf numFmtId="49" fontId="29" fillId="2" borderId="0" xfId="0" applyNumberFormat="1" applyFont="1" applyFill="1" applyAlignment="1">
      <alignment horizontal="right"/>
    </xf>
    <xf numFmtId="0" fontId="2" fillId="2" borderId="10" xfId="0" applyFont="1" applyFill="1" applyBorder="1"/>
    <xf numFmtId="3" fontId="6" fillId="2" borderId="1" xfId="0" applyNumberFormat="1" applyFont="1" applyFill="1" applyBorder="1" applyAlignment="1">
      <alignment horizontal="right"/>
    </xf>
    <xf numFmtId="3" fontId="0" fillId="2" borderId="1" xfId="0" applyNumberFormat="1" applyFill="1" applyBorder="1" applyAlignment="1">
      <alignment horizontal="right"/>
    </xf>
    <xf numFmtId="0" fontId="0" fillId="2" borderId="1" xfId="0" applyFill="1" applyBorder="1" applyAlignment="1">
      <alignment horizontal="right"/>
    </xf>
    <xf numFmtId="164" fontId="6" fillId="2" borderId="1" xfId="0" applyNumberFormat="1" applyFont="1" applyFill="1" applyBorder="1" applyAlignment="1">
      <alignment horizontal="right"/>
    </xf>
    <xf numFmtId="4" fontId="6" fillId="2" borderId="1" xfId="0" applyNumberFormat="1" applyFont="1" applyFill="1" applyBorder="1" applyAlignment="1">
      <alignment horizontal="right"/>
    </xf>
    <xf numFmtId="165" fontId="6" fillId="2" borderId="1" xfId="0" applyNumberFormat="1" applyFont="1" applyFill="1" applyBorder="1" applyAlignment="1">
      <alignment horizontal="right"/>
    </xf>
    <xf numFmtId="49" fontId="19" fillId="2" borderId="1" xfId="0" applyNumberFormat="1" applyFont="1" applyFill="1" applyBorder="1"/>
    <xf numFmtId="0" fontId="6" fillId="0" borderId="1" xfId="0" applyFont="1" applyBorder="1"/>
    <xf numFmtId="2" fontId="6" fillId="2" borderId="1" xfId="0" applyNumberFormat="1" applyFont="1" applyFill="1" applyBorder="1"/>
    <xf numFmtId="0" fontId="0" fillId="0" borderId="1" xfId="0" applyBorder="1"/>
    <xf numFmtId="49" fontId="6" fillId="2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right"/>
    </xf>
    <xf numFmtId="2" fontId="27" fillId="2" borderId="1" xfId="0" applyNumberFormat="1" applyFont="1" applyFill="1" applyBorder="1"/>
    <xf numFmtId="0" fontId="27" fillId="0" borderId="1" xfId="0" applyFont="1" applyBorder="1"/>
    <xf numFmtId="165" fontId="27" fillId="2" borderId="1" xfId="0" applyNumberFormat="1" applyFont="1" applyFill="1" applyBorder="1" applyAlignment="1">
      <alignment horizontal="right"/>
    </xf>
    <xf numFmtId="165" fontId="27" fillId="0" borderId="1" xfId="0" applyNumberFormat="1" applyFont="1" applyBorder="1" applyAlignment="1">
      <alignment horizontal="right"/>
    </xf>
    <xf numFmtId="3" fontId="27" fillId="2" borderId="1" xfId="0" applyNumberFormat="1" applyFont="1" applyFill="1" applyBorder="1" applyAlignment="1">
      <alignment horizontal="right"/>
    </xf>
    <xf numFmtId="3" fontId="27" fillId="0" borderId="1" xfId="0" applyNumberFormat="1" applyFont="1" applyBorder="1" applyAlignment="1">
      <alignment horizontal="right"/>
    </xf>
    <xf numFmtId="164" fontId="27" fillId="2" borderId="1" xfId="0" applyNumberFormat="1" applyFont="1" applyFill="1" applyBorder="1" applyAlignment="1">
      <alignment horizontal="right"/>
    </xf>
    <xf numFmtId="164" fontId="27" fillId="0" borderId="1" xfId="0" applyNumberFormat="1" applyFont="1" applyBorder="1" applyAlignment="1">
      <alignment horizontal="right"/>
    </xf>
    <xf numFmtId="0" fontId="27" fillId="0" borderId="1" xfId="0" applyFont="1" applyBorder="1" applyAlignment="1">
      <alignment horizontal="right"/>
    </xf>
    <xf numFmtId="0" fontId="27" fillId="2" borderId="1" xfId="0" applyFont="1" applyFill="1" applyBorder="1" applyAlignment="1">
      <alignment horizontal="right"/>
    </xf>
    <xf numFmtId="165" fontId="0" fillId="2" borderId="1" xfId="0" applyNumberFormat="1" applyFill="1" applyBorder="1" applyAlignment="1">
      <alignment horizontal="right"/>
    </xf>
    <xf numFmtId="4" fontId="0" fillId="2" borderId="1" xfId="0" applyNumberFormat="1" applyFill="1" applyBorder="1" applyAlignment="1">
      <alignment horizontal="right"/>
    </xf>
    <xf numFmtId="0" fontId="2" fillId="0" borderId="1" xfId="0" applyFont="1" applyBorder="1"/>
    <xf numFmtId="49" fontId="37" fillId="2" borderId="0" xfId="0" applyNumberFormat="1" applyFont="1" applyFill="1" applyAlignment="1">
      <alignment horizontal="center"/>
    </xf>
    <xf numFmtId="1" fontId="2" fillId="2" borderId="0" xfId="0" applyNumberFormat="1" applyFont="1" applyFill="1" applyAlignment="1">
      <alignment horizontal="right"/>
    </xf>
    <xf numFmtId="2" fontId="2" fillId="2" borderId="1" xfId="0" applyNumberFormat="1" applyFont="1" applyFill="1" applyBorder="1"/>
    <xf numFmtId="49" fontId="2" fillId="0" borderId="0" xfId="0" applyNumberFormat="1" applyFont="1" applyAlignment="1">
      <alignment horizontal="left"/>
    </xf>
    <xf numFmtId="49" fontId="20" fillId="0" borderId="0" xfId="0" applyNumberFormat="1" applyFont="1"/>
    <xf numFmtId="49" fontId="2" fillId="2" borderId="0" xfId="0" applyNumberFormat="1" applyFont="1" applyFill="1" applyAlignment="1">
      <alignment horizontal="left"/>
    </xf>
    <xf numFmtId="0" fontId="2" fillId="0" borderId="0" xfId="0" applyFont="1" applyAlignment="1">
      <alignment horizontal="left"/>
    </xf>
    <xf numFmtId="49" fontId="2" fillId="2" borderId="0" xfId="0" applyNumberFormat="1" applyFont="1" applyFill="1" applyAlignment="1">
      <alignment horizontal="center"/>
    </xf>
    <xf numFmtId="3" fontId="2" fillId="2" borderId="1" xfId="0" applyNumberFormat="1" applyFont="1" applyFill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3" fontId="3" fillId="2" borderId="0" xfId="0" applyNumberFormat="1" applyFont="1" applyFill="1" applyAlignment="1">
      <alignment horizontal="right"/>
    </xf>
    <xf numFmtId="3" fontId="1" fillId="2" borderId="0" xfId="0" applyNumberFormat="1" applyFont="1" applyFill="1" applyAlignment="1">
      <alignment horizontal="right"/>
    </xf>
    <xf numFmtId="0" fontId="2" fillId="0" borderId="1" xfId="0" applyFont="1" applyBorder="1" applyAlignment="1">
      <alignment horizontal="right"/>
    </xf>
    <xf numFmtId="4" fontId="2" fillId="2" borderId="1" xfId="0" applyNumberFormat="1" applyFont="1" applyFill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165" fontId="2" fillId="2" borderId="1" xfId="0" applyNumberFormat="1" applyFont="1" applyFill="1" applyBorder="1" applyAlignment="1">
      <alignment horizontal="right"/>
    </xf>
    <xf numFmtId="165" fontId="2" fillId="0" borderId="1" xfId="0" applyNumberFormat="1" applyFont="1" applyBorder="1" applyAlignment="1">
      <alignment horizontal="right"/>
    </xf>
    <xf numFmtId="1" fontId="3" fillId="2" borderId="0" xfId="0" applyNumberFormat="1" applyFont="1" applyFill="1" applyAlignment="1">
      <alignment horizontal="right"/>
    </xf>
    <xf numFmtId="0" fontId="2" fillId="2" borderId="1" xfId="0" applyFont="1" applyFill="1" applyBorder="1" applyAlignment="1">
      <alignment horizontal="right"/>
    </xf>
    <xf numFmtId="1" fontId="1" fillId="2" borderId="0" xfId="0" applyNumberFormat="1" applyFont="1" applyFill="1"/>
    <xf numFmtId="3" fontId="2" fillId="2" borderId="12" xfId="0" applyNumberFormat="1" applyFont="1" applyFill="1" applyBorder="1" applyAlignment="1">
      <alignment horizontal="right"/>
    </xf>
    <xf numFmtId="3" fontId="2" fillId="0" borderId="12" xfId="0" applyNumberFormat="1" applyFont="1" applyBorder="1" applyAlignment="1">
      <alignment horizontal="right"/>
    </xf>
    <xf numFmtId="3" fontId="4" fillId="2" borderId="0" xfId="0" applyNumberFormat="1" applyFont="1" applyFill="1" applyAlignment="1">
      <alignment horizontal="right"/>
    </xf>
    <xf numFmtId="3" fontId="2" fillId="2" borderId="12" xfId="0" applyNumberFormat="1" applyFont="1" applyFill="1" applyBorder="1" applyAlignment="1">
      <alignment horizontal="right"/>
    </xf>
    <xf numFmtId="3" fontId="2" fillId="2" borderId="11" xfId="0" applyNumberFormat="1" applyFont="1" applyFill="1" applyBorder="1" applyAlignment="1">
      <alignment horizontal="right"/>
    </xf>
    <xf numFmtId="3" fontId="26" fillId="2" borderId="12" xfId="0" applyNumberFormat="1" applyFont="1" applyFill="1" applyBorder="1" applyAlignment="1">
      <alignment horizontal="right"/>
    </xf>
    <xf numFmtId="3" fontId="26" fillId="0" borderId="12" xfId="0" applyNumberFormat="1" applyFont="1" applyBorder="1" applyAlignment="1">
      <alignment horizontal="right"/>
    </xf>
    <xf numFmtId="4" fontId="26" fillId="2" borderId="12" xfId="0" applyNumberFormat="1" applyFont="1" applyFill="1" applyBorder="1" applyAlignment="1">
      <alignment horizontal="right"/>
    </xf>
    <xf numFmtId="4" fontId="26" fillId="0" borderId="12" xfId="0" applyNumberFormat="1" applyFont="1" applyBorder="1" applyAlignment="1">
      <alignment horizontal="right"/>
    </xf>
    <xf numFmtId="1" fontId="4" fillId="2" borderId="0" xfId="0" applyNumberFormat="1" applyFont="1" applyFill="1" applyAlignment="1">
      <alignment horizontal="right"/>
    </xf>
    <xf numFmtId="2" fontId="4" fillId="2" borderId="0" xfId="0" applyNumberFormat="1" applyFont="1" applyFill="1" applyAlignment="1">
      <alignment horizontal="right"/>
    </xf>
    <xf numFmtId="2" fontId="1" fillId="2" borderId="0" xfId="0" applyNumberFormat="1" applyFont="1" applyFill="1"/>
    <xf numFmtId="164" fontId="2" fillId="2" borderId="1" xfId="0" applyNumberFormat="1" applyFont="1" applyFill="1" applyBorder="1" applyAlignment="1">
      <alignment horizontal="right"/>
    </xf>
    <xf numFmtId="49" fontId="3" fillId="2" borderId="5" xfId="0" applyNumberFormat="1" applyFont="1" applyFill="1" applyBorder="1" applyAlignment="1">
      <alignment horizontal="center"/>
    </xf>
    <xf numFmtId="49" fontId="3" fillId="2" borderId="6" xfId="0" applyNumberFormat="1" applyFont="1" applyFill="1" applyBorder="1" applyAlignment="1">
      <alignment horizontal="center"/>
    </xf>
    <xf numFmtId="1" fontId="3" fillId="2" borderId="0" xfId="0" applyNumberFormat="1" applyFont="1" applyFill="1" applyAlignment="1">
      <alignment horizontal="center"/>
    </xf>
    <xf numFmtId="2" fontId="3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E7E7E7"/>
      <rgbColor rgb="00993366"/>
      <rgbColor rgb="00FFFFCC"/>
      <rgbColor rgb="00CCFFFF"/>
      <rgbColor rgb="00660066"/>
      <rgbColor rgb="00FF8080"/>
      <rgbColor rgb="000066CC"/>
      <rgbColor rgb="00CCCCFF"/>
      <rgbColor rgb="00CBCBCB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19"/>
  <sheetViews>
    <sheetView tabSelected="1" topLeftCell="A77" zoomScale="110" zoomScaleNormal="110" zoomScalePageLayoutView="30" workbookViewId="0">
      <selection activeCell="T105" sqref="T105"/>
    </sheetView>
  </sheetViews>
  <sheetFormatPr baseColWidth="10" defaultColWidth="11.42578125" defaultRowHeight="12.75" x14ac:dyDescent="0.2"/>
  <cols>
    <col min="1" max="1" width="1.42578125" style="23" customWidth="1"/>
    <col min="2" max="2" width="4.28515625" style="1" customWidth="1"/>
    <col min="3" max="3" width="1.28515625" style="1" customWidth="1"/>
    <col min="4" max="4" width="5.7109375" style="25" customWidth="1"/>
    <col min="5" max="5" width="1.42578125" style="23" customWidth="1"/>
    <col min="6" max="7" width="9.28515625" style="23" customWidth="1"/>
    <col min="8" max="8" width="4.28515625" style="26" customWidth="1"/>
    <col min="9" max="9" width="6.140625" style="25" customWidth="1"/>
    <col min="10" max="10" width="1.42578125" style="23" customWidth="1"/>
    <col min="11" max="11" width="8.140625" style="23" customWidth="1"/>
    <col min="12" max="12" width="1.42578125" style="23" customWidth="1"/>
    <col min="13" max="13" width="8.140625" style="23" customWidth="1"/>
    <col min="14" max="14" width="0.85546875" style="23" customWidth="1"/>
    <col min="15" max="15" width="4.28515625" style="26" customWidth="1"/>
    <col min="16" max="16" width="5.7109375" style="25" customWidth="1"/>
    <col min="17" max="17" width="1.42578125" style="23" customWidth="1"/>
    <col min="18" max="18" width="8.140625" style="23" customWidth="1"/>
    <col min="19" max="19" width="1.42578125" style="23" customWidth="1"/>
    <col min="20" max="20" width="8.140625" style="23" customWidth="1"/>
    <col min="21" max="21" width="0.7109375" style="23" customWidth="1"/>
    <col min="22" max="22" width="4.28515625" style="26" customWidth="1"/>
    <col min="23" max="23" width="5.7109375" style="25" customWidth="1"/>
    <col min="24" max="24" width="1.42578125" style="23" customWidth="1"/>
    <col min="25" max="25" width="7.140625" style="23" customWidth="1"/>
    <col min="26" max="26" width="1.42578125" style="23" customWidth="1"/>
    <col min="27" max="27" width="9" style="23" customWidth="1"/>
    <col min="28" max="28" width="0.7109375" style="23" customWidth="1"/>
    <col min="29" max="29" width="4.28515625" style="26" customWidth="1"/>
    <col min="30" max="30" width="5.7109375" style="25" customWidth="1"/>
    <col min="31" max="31" width="1.42578125" style="23" customWidth="1"/>
    <col min="32" max="32" width="8.140625" style="23" customWidth="1"/>
    <col min="33" max="33" width="1.42578125" style="23" customWidth="1"/>
    <col min="34" max="34" width="8.140625" style="23" customWidth="1"/>
    <col min="35" max="35" width="0.7109375" style="23" customWidth="1"/>
    <col min="36" max="36" width="4.28515625" style="26" customWidth="1"/>
    <col min="37" max="37" width="1.42578125" style="23" customWidth="1"/>
    <col min="38" max="16384" width="11.42578125" style="23"/>
  </cols>
  <sheetData>
    <row r="1" spans="1:37" ht="27" x14ac:dyDescent="0.35">
      <c r="A1" s="77" t="s">
        <v>20</v>
      </c>
    </row>
    <row r="3" spans="1:37" s="73" customFormat="1" ht="19.5" customHeight="1" x14ac:dyDescent="0.25">
      <c r="A3" s="69"/>
      <c r="B3" s="63" t="s">
        <v>32</v>
      </c>
      <c r="C3" s="63"/>
      <c r="D3" s="69"/>
      <c r="H3" s="76"/>
      <c r="I3" s="69"/>
      <c r="O3" s="76"/>
      <c r="P3" s="69"/>
      <c r="U3" s="204" t="s">
        <v>44</v>
      </c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23"/>
      <c r="AJ3" s="76"/>
    </row>
    <row r="4" spans="1:37" s="29" customFormat="1" ht="15" customHeight="1" x14ac:dyDescent="0.2">
      <c r="A4" s="25"/>
      <c r="C4" s="2"/>
      <c r="D4" s="25"/>
      <c r="H4" s="32"/>
      <c r="I4" s="25"/>
      <c r="O4" s="32"/>
      <c r="P4" s="25"/>
      <c r="V4" s="32"/>
      <c r="W4" s="25"/>
      <c r="AC4" s="32"/>
      <c r="AD4" s="25"/>
      <c r="AJ4" s="32"/>
    </row>
    <row r="5" spans="1:37" ht="7.5" customHeight="1" x14ac:dyDescent="0.2">
      <c r="A5" s="33"/>
      <c r="B5" s="8"/>
      <c r="C5" s="8"/>
      <c r="D5" s="39"/>
      <c r="E5" s="37"/>
      <c r="F5" s="37"/>
      <c r="G5" s="37"/>
      <c r="H5" s="38"/>
      <c r="I5" s="39"/>
      <c r="J5" s="37"/>
      <c r="K5" s="37"/>
      <c r="L5" s="37"/>
      <c r="M5" s="37"/>
      <c r="N5" s="37"/>
      <c r="O5" s="38"/>
      <c r="P5" s="39"/>
      <c r="Q5" s="37"/>
      <c r="R5" s="37"/>
      <c r="S5" s="37"/>
      <c r="T5" s="37"/>
      <c r="U5" s="37"/>
      <c r="V5" s="38"/>
      <c r="W5" s="39"/>
      <c r="X5" s="37"/>
      <c r="Y5" s="37"/>
      <c r="Z5" s="37"/>
      <c r="AA5" s="37"/>
      <c r="AB5" s="37"/>
      <c r="AC5" s="38"/>
      <c r="AD5" s="39"/>
      <c r="AE5" s="37"/>
      <c r="AF5" s="37"/>
      <c r="AG5" s="37"/>
      <c r="AH5" s="37"/>
      <c r="AI5" s="37"/>
      <c r="AJ5" s="38"/>
      <c r="AK5" s="40"/>
    </row>
    <row r="6" spans="1:37" s="68" customFormat="1" ht="18" x14ac:dyDescent="0.25">
      <c r="A6" s="62"/>
      <c r="B6" s="63" t="s">
        <v>21</v>
      </c>
      <c r="C6" s="64"/>
      <c r="D6" s="69"/>
      <c r="H6" s="67"/>
      <c r="I6" s="69"/>
      <c r="O6" s="67"/>
      <c r="P6" s="69"/>
      <c r="V6" s="67"/>
      <c r="W6" s="69"/>
      <c r="AC6" s="67"/>
      <c r="AD6" s="69"/>
      <c r="AJ6" s="67"/>
      <c r="AK6" s="70"/>
    </row>
    <row r="7" spans="1:37" x14ac:dyDescent="0.2">
      <c r="A7" s="24"/>
      <c r="AK7" s="28"/>
    </row>
    <row r="8" spans="1:37" ht="13.5" x14ac:dyDescent="0.25">
      <c r="A8" s="24"/>
      <c r="K8" s="20" t="s">
        <v>0</v>
      </c>
      <c r="L8" s="20"/>
      <c r="M8" s="20" t="s">
        <v>1</v>
      </c>
      <c r="N8" s="20"/>
      <c r="O8" s="20"/>
      <c r="P8" s="224"/>
      <c r="Q8" s="20"/>
      <c r="R8" s="20" t="s">
        <v>0</v>
      </c>
      <c r="S8" s="20"/>
      <c r="T8" s="20" t="s">
        <v>1</v>
      </c>
      <c r="U8" s="20"/>
      <c r="V8" s="20"/>
      <c r="W8" s="224"/>
      <c r="X8" s="20"/>
      <c r="Y8" s="20" t="s">
        <v>0</v>
      </c>
      <c r="Z8" s="20"/>
      <c r="AA8" s="20" t="s">
        <v>1</v>
      </c>
      <c r="AB8" s="20"/>
      <c r="AC8" s="20"/>
      <c r="AD8" s="224"/>
      <c r="AE8" s="20"/>
      <c r="AF8" s="20"/>
      <c r="AG8" s="20" t="s">
        <v>1</v>
      </c>
      <c r="AK8" s="28"/>
    </row>
    <row r="9" spans="1:37" ht="13.5" x14ac:dyDescent="0.25">
      <c r="A9" s="24"/>
      <c r="K9" s="20"/>
      <c r="L9" s="20"/>
      <c r="M9" s="20"/>
      <c r="N9" s="20"/>
      <c r="O9" s="20"/>
      <c r="P9" s="224"/>
      <c r="Q9" s="20"/>
      <c r="R9" s="20"/>
      <c r="S9" s="20"/>
      <c r="T9" s="20"/>
      <c r="U9" s="20"/>
      <c r="V9" s="20"/>
      <c r="W9" s="224"/>
      <c r="X9" s="20"/>
      <c r="Y9" s="20"/>
      <c r="Z9" s="20"/>
      <c r="AA9" s="20"/>
      <c r="AB9" s="20"/>
      <c r="AC9" s="20"/>
      <c r="AD9" s="224"/>
      <c r="AE9" s="20"/>
      <c r="AF9" s="20"/>
      <c r="AG9" s="20"/>
      <c r="AH9" s="20"/>
      <c r="AI9" s="20"/>
      <c r="AK9" s="28"/>
    </row>
    <row r="10" spans="1:37" x14ac:dyDescent="0.2">
      <c r="A10" s="42"/>
      <c r="B10" s="1" t="s">
        <v>22</v>
      </c>
      <c r="I10" s="25" t="s">
        <v>45</v>
      </c>
      <c r="J10" s="9"/>
      <c r="K10" s="102">
        <v>0</v>
      </c>
      <c r="L10" s="225" t="s">
        <v>16</v>
      </c>
      <c r="M10" s="102">
        <v>43</v>
      </c>
      <c r="O10" s="45"/>
      <c r="P10" s="25" t="s">
        <v>46</v>
      </c>
      <c r="Q10" s="25"/>
      <c r="R10" s="115"/>
      <c r="S10" s="105" t="s">
        <v>16</v>
      </c>
      <c r="T10" s="115">
        <v>0.75</v>
      </c>
      <c r="U10" s="105"/>
      <c r="V10" s="116"/>
      <c r="W10" s="110" t="s">
        <v>2</v>
      </c>
      <c r="X10" s="110"/>
      <c r="Y10" s="115"/>
      <c r="Z10" s="105" t="s">
        <v>16</v>
      </c>
      <c r="AA10" s="115">
        <v>0.4</v>
      </c>
      <c r="AB10" s="105"/>
      <c r="AC10" s="116"/>
      <c r="AD10" s="110" t="s">
        <v>3</v>
      </c>
      <c r="AE10" s="105"/>
      <c r="AF10" s="226">
        <v>0.7</v>
      </c>
      <c r="AG10" s="223"/>
      <c r="AH10" s="223"/>
      <c r="AJ10" s="11"/>
      <c r="AK10" s="28"/>
    </row>
    <row r="11" spans="1:37" ht="6" customHeight="1" x14ac:dyDescent="0.2">
      <c r="A11" s="42"/>
      <c r="AK11" s="28"/>
    </row>
    <row r="12" spans="1:37" ht="6" customHeight="1" x14ac:dyDescent="0.2">
      <c r="A12" s="42"/>
      <c r="AK12" s="28"/>
    </row>
    <row r="13" spans="1:37" x14ac:dyDescent="0.2">
      <c r="A13" s="42"/>
      <c r="B13" s="2" t="s">
        <v>23</v>
      </c>
      <c r="D13" s="227"/>
      <c r="H13" s="23"/>
      <c r="I13" s="23"/>
      <c r="J13" s="26"/>
      <c r="K13" s="129">
        <v>4.1497000000000002</v>
      </c>
      <c r="M13" s="22" t="s">
        <v>24</v>
      </c>
      <c r="N13" s="22"/>
      <c r="O13" s="23"/>
      <c r="P13" s="29"/>
      <c r="AK13" s="28"/>
    </row>
    <row r="14" spans="1:37" ht="7.5" customHeight="1" x14ac:dyDescent="0.2">
      <c r="A14" s="47"/>
      <c r="B14" s="7"/>
      <c r="C14" s="7"/>
      <c r="D14" s="31"/>
      <c r="E14" s="44"/>
      <c r="F14" s="44"/>
      <c r="G14" s="44"/>
      <c r="H14" s="48"/>
      <c r="I14" s="30"/>
      <c r="J14" s="44"/>
      <c r="K14" s="44"/>
      <c r="L14" s="44"/>
      <c r="M14" s="44"/>
      <c r="N14" s="44"/>
      <c r="O14" s="46"/>
      <c r="P14" s="31"/>
      <c r="Q14" s="44"/>
      <c r="R14" s="44"/>
      <c r="S14" s="44"/>
      <c r="T14" s="44"/>
      <c r="U14" s="44"/>
      <c r="V14" s="46"/>
      <c r="W14" s="31"/>
      <c r="X14" s="44"/>
      <c r="Y14" s="44"/>
      <c r="Z14" s="44"/>
      <c r="AA14" s="44"/>
      <c r="AB14" s="44"/>
      <c r="AC14" s="46"/>
      <c r="AD14" s="31"/>
      <c r="AE14" s="44"/>
      <c r="AF14" s="44"/>
      <c r="AG14" s="44"/>
      <c r="AH14" s="44"/>
      <c r="AI14" s="44"/>
      <c r="AJ14" s="46"/>
      <c r="AK14" s="49"/>
    </row>
    <row r="15" spans="1:37" ht="6.75" customHeight="1" x14ac:dyDescent="0.2">
      <c r="H15" s="79"/>
      <c r="I15" s="29"/>
    </row>
    <row r="16" spans="1:37" ht="4.5" customHeight="1" x14ac:dyDescent="0.25">
      <c r="B16" s="78"/>
      <c r="H16" s="79"/>
      <c r="I16" s="29"/>
    </row>
    <row r="17" spans="1:37" ht="7.5" customHeight="1" x14ac:dyDescent="0.2">
      <c r="A17" s="50"/>
      <c r="B17" s="8"/>
      <c r="C17" s="8"/>
      <c r="D17" s="39"/>
      <c r="E17" s="37"/>
      <c r="F17" s="37"/>
      <c r="G17" s="37"/>
      <c r="H17" s="51"/>
      <c r="I17" s="52"/>
      <c r="J17" s="37"/>
      <c r="K17" s="37"/>
      <c r="L17" s="37"/>
      <c r="M17" s="37"/>
      <c r="N17" s="37"/>
      <c r="O17" s="38"/>
      <c r="P17" s="39"/>
      <c r="Q17" s="37"/>
      <c r="R17" s="37"/>
      <c r="S17" s="37"/>
      <c r="T17" s="37"/>
      <c r="U17" s="37"/>
      <c r="V17" s="38"/>
      <c r="W17" s="39"/>
      <c r="X17" s="37"/>
      <c r="Y17" s="37"/>
      <c r="Z17" s="37"/>
      <c r="AA17" s="37"/>
      <c r="AB17" s="37"/>
      <c r="AC17" s="38"/>
      <c r="AD17" s="39"/>
      <c r="AE17" s="37"/>
      <c r="AF17" s="37"/>
      <c r="AG17" s="37"/>
      <c r="AH17" s="37"/>
      <c r="AI17" s="37"/>
      <c r="AJ17" s="38"/>
      <c r="AK17" s="40"/>
    </row>
    <row r="18" spans="1:37" s="68" customFormat="1" ht="18" x14ac:dyDescent="0.25">
      <c r="A18" s="71"/>
      <c r="B18" s="63" t="s">
        <v>27</v>
      </c>
      <c r="C18" s="63"/>
      <c r="D18" s="228"/>
      <c r="E18" s="228"/>
      <c r="F18" s="228"/>
      <c r="G18" s="228"/>
      <c r="H18" s="228"/>
      <c r="I18" s="73"/>
      <c r="O18" s="67"/>
      <c r="P18" s="69"/>
      <c r="V18" s="67"/>
      <c r="W18" s="69"/>
      <c r="AC18" s="67"/>
      <c r="AD18" s="69"/>
      <c r="AJ18" s="67"/>
      <c r="AK18" s="70"/>
    </row>
    <row r="19" spans="1:37" ht="12.75" customHeight="1" x14ac:dyDescent="0.2">
      <c r="A19" s="42"/>
      <c r="B19" s="23"/>
      <c r="C19" s="23"/>
      <c r="D19" s="9"/>
      <c r="E19" s="10"/>
      <c r="F19" s="10"/>
      <c r="G19" s="10"/>
      <c r="H19" s="11"/>
      <c r="I19" s="9"/>
      <c r="J19" s="10"/>
      <c r="K19" s="10"/>
      <c r="L19" s="10"/>
      <c r="M19" s="10"/>
      <c r="N19" s="10"/>
      <c r="O19" s="11"/>
      <c r="P19" s="9"/>
      <c r="Q19" s="10"/>
      <c r="R19" s="10"/>
      <c r="S19" s="10"/>
      <c r="T19" s="10"/>
      <c r="U19" s="10"/>
      <c r="V19" s="11"/>
      <c r="W19" s="9"/>
      <c r="X19" s="10"/>
      <c r="Y19" s="10"/>
      <c r="Z19" s="10"/>
      <c r="AA19" s="10"/>
      <c r="AB19" s="10"/>
      <c r="AC19" s="11"/>
      <c r="AD19" s="9"/>
      <c r="AE19" s="10"/>
      <c r="AF19" s="10"/>
      <c r="AG19" s="10"/>
      <c r="AH19" s="10"/>
      <c r="AI19" s="10"/>
      <c r="AK19" s="28"/>
    </row>
    <row r="20" spans="1:37" ht="18.75" customHeight="1" x14ac:dyDescent="0.2">
      <c r="A20" s="42"/>
      <c r="C20" s="23"/>
      <c r="E20" s="10"/>
      <c r="F20" s="229" t="s">
        <v>47</v>
      </c>
      <c r="G20" s="230"/>
      <c r="H20" s="230"/>
      <c r="J20" s="10"/>
      <c r="K20" s="10"/>
      <c r="L20" s="231" t="s">
        <v>48</v>
      </c>
      <c r="M20" s="10"/>
      <c r="N20" s="10"/>
      <c r="O20" s="11"/>
      <c r="Q20" s="10"/>
      <c r="R20" s="10"/>
      <c r="S20" s="231" t="s">
        <v>49</v>
      </c>
      <c r="T20" s="10"/>
      <c r="U20" s="10"/>
      <c r="V20" s="11"/>
      <c r="X20" s="10"/>
      <c r="Y20" s="10"/>
      <c r="Z20" s="231" t="s">
        <v>50</v>
      </c>
      <c r="AA20" s="10"/>
      <c r="AB20" s="10"/>
      <c r="AC20" s="11"/>
      <c r="AE20" s="10"/>
      <c r="AF20" s="10"/>
      <c r="AG20" s="231" t="s">
        <v>51</v>
      </c>
      <c r="AH20" s="10"/>
      <c r="AI20" s="10"/>
      <c r="AK20" s="28"/>
    </row>
    <row r="21" spans="1:37" ht="6.75" customHeight="1" x14ac:dyDescent="0.2">
      <c r="A21" s="42"/>
      <c r="AK21" s="28"/>
    </row>
    <row r="22" spans="1:37" s="79" customFormat="1" x14ac:dyDescent="0.2">
      <c r="A22" s="257"/>
      <c r="B22" s="1" t="s">
        <v>4</v>
      </c>
      <c r="D22" s="45"/>
      <c r="I22" s="45"/>
      <c r="K22" s="79" t="s">
        <v>0</v>
      </c>
      <c r="M22" s="79" t="s">
        <v>1</v>
      </c>
      <c r="P22" s="45"/>
      <c r="R22" s="79" t="s">
        <v>0</v>
      </c>
      <c r="T22" s="79" t="s">
        <v>1</v>
      </c>
      <c r="W22" s="45"/>
      <c r="Y22" s="79" t="s">
        <v>0</v>
      </c>
      <c r="AA22" s="79" t="s">
        <v>1</v>
      </c>
      <c r="AD22" s="45"/>
      <c r="AG22" s="79" t="s">
        <v>1</v>
      </c>
      <c r="AK22" s="258"/>
    </row>
    <row r="23" spans="1:37" ht="18.75" customHeight="1" x14ac:dyDescent="0.2">
      <c r="A23" s="42"/>
      <c r="B23" s="1">
        <v>1</v>
      </c>
      <c r="F23" s="232">
        <v>712</v>
      </c>
      <c r="G23" s="233"/>
      <c r="H23" s="234" t="s">
        <v>52</v>
      </c>
      <c r="I23" s="235"/>
      <c r="J23" s="123"/>
      <c r="K23" s="122">
        <v>4</v>
      </c>
      <c r="L23" s="123" t="s">
        <v>16</v>
      </c>
      <c r="M23" s="122">
        <v>5</v>
      </c>
      <c r="N23" s="123"/>
      <c r="O23" s="234" t="s">
        <v>9</v>
      </c>
      <c r="P23" s="235"/>
      <c r="Q23" s="123"/>
      <c r="R23" s="122"/>
      <c r="S23" s="123" t="s">
        <v>16</v>
      </c>
      <c r="T23" s="122">
        <v>650</v>
      </c>
      <c r="U23" s="123"/>
      <c r="V23" s="234" t="s">
        <v>52</v>
      </c>
      <c r="W23" s="235"/>
      <c r="X23" s="123"/>
      <c r="Y23" s="122"/>
      <c r="Z23" s="123" t="s">
        <v>16</v>
      </c>
      <c r="AA23" s="122">
        <v>252</v>
      </c>
      <c r="AB23" s="123"/>
      <c r="AC23" s="234" t="s">
        <v>52</v>
      </c>
      <c r="AD23" s="235"/>
      <c r="AE23" s="123"/>
      <c r="AF23" s="232">
        <v>570</v>
      </c>
      <c r="AG23" s="236"/>
      <c r="AH23" s="236"/>
      <c r="AI23" s="125"/>
      <c r="AJ23" s="11" t="s">
        <v>52</v>
      </c>
      <c r="AK23" s="28"/>
    </row>
    <row r="24" spans="1:37" ht="18.75" customHeight="1" x14ac:dyDescent="0.2">
      <c r="A24" s="42"/>
      <c r="B24" s="94">
        <f>B23+1</f>
        <v>2</v>
      </c>
      <c r="C24" s="94"/>
      <c r="D24" s="95"/>
      <c r="E24" s="88"/>
      <c r="F24" s="232">
        <v>691</v>
      </c>
      <c r="G24" s="233"/>
      <c r="H24" s="234" t="s">
        <v>52</v>
      </c>
      <c r="I24" s="235"/>
      <c r="J24" s="123"/>
      <c r="K24" s="122">
        <v>4</v>
      </c>
      <c r="L24" s="123" t="s">
        <v>16</v>
      </c>
      <c r="M24" s="122">
        <v>5</v>
      </c>
      <c r="N24" s="123"/>
      <c r="O24" s="234" t="s">
        <v>9</v>
      </c>
      <c r="P24" s="235"/>
      <c r="Q24" s="123"/>
      <c r="R24" s="122"/>
      <c r="S24" s="123" t="s">
        <v>16</v>
      </c>
      <c r="T24" s="122">
        <v>650</v>
      </c>
      <c r="U24" s="123"/>
      <c r="V24" s="234" t="s">
        <v>52</v>
      </c>
      <c r="W24" s="235"/>
      <c r="X24" s="123"/>
      <c r="Y24" s="122"/>
      <c r="Z24" s="123" t="s">
        <v>16</v>
      </c>
      <c r="AA24" s="122">
        <v>252</v>
      </c>
      <c r="AB24" s="123"/>
      <c r="AC24" s="234" t="s">
        <v>52</v>
      </c>
      <c r="AD24" s="235"/>
      <c r="AE24" s="123"/>
      <c r="AF24" s="232">
        <v>540</v>
      </c>
      <c r="AG24" s="236"/>
      <c r="AH24" s="236"/>
      <c r="AI24" s="125"/>
      <c r="AJ24" s="11" t="s">
        <v>52</v>
      </c>
      <c r="AK24" s="28"/>
    </row>
    <row r="25" spans="1:37" ht="18.75" customHeight="1" x14ac:dyDescent="0.2">
      <c r="A25" s="42"/>
      <c r="B25" s="94">
        <f t="shared" ref="B25:B80" si="0">B24+1</f>
        <v>3</v>
      </c>
      <c r="C25" s="94"/>
      <c r="D25" s="95"/>
      <c r="E25" s="88"/>
      <c r="F25" s="232">
        <v>687</v>
      </c>
      <c r="G25" s="233"/>
      <c r="H25" s="234" t="s">
        <v>52</v>
      </c>
      <c r="I25" s="235"/>
      <c r="J25" s="123"/>
      <c r="K25" s="122">
        <v>4</v>
      </c>
      <c r="L25" s="123" t="s">
        <v>16</v>
      </c>
      <c r="M25" s="122">
        <v>5</v>
      </c>
      <c r="N25" s="123"/>
      <c r="O25" s="234" t="s">
        <v>9</v>
      </c>
      <c r="P25" s="235"/>
      <c r="Q25" s="123"/>
      <c r="R25" s="122"/>
      <c r="S25" s="123" t="s">
        <v>16</v>
      </c>
      <c r="T25" s="122">
        <v>650</v>
      </c>
      <c r="U25" s="123"/>
      <c r="V25" s="234" t="s">
        <v>52</v>
      </c>
      <c r="W25" s="235"/>
      <c r="X25" s="123"/>
      <c r="Y25" s="122"/>
      <c r="Z25" s="123" t="s">
        <v>16</v>
      </c>
      <c r="AA25" s="122">
        <v>252</v>
      </c>
      <c r="AB25" s="123"/>
      <c r="AC25" s="234" t="s">
        <v>52</v>
      </c>
      <c r="AD25" s="235"/>
      <c r="AE25" s="123"/>
      <c r="AF25" s="232">
        <v>550</v>
      </c>
      <c r="AG25" s="236"/>
      <c r="AH25" s="236"/>
      <c r="AI25" s="125"/>
      <c r="AJ25" s="11" t="s">
        <v>52</v>
      </c>
      <c r="AK25" s="28"/>
    </row>
    <row r="26" spans="1:37" ht="18.75" customHeight="1" x14ac:dyDescent="0.2">
      <c r="A26" s="42"/>
      <c r="B26" s="94">
        <f t="shared" si="0"/>
        <v>4</v>
      </c>
      <c r="C26" s="94"/>
      <c r="D26" s="95"/>
      <c r="E26" s="88"/>
      <c r="F26" s="232">
        <v>768</v>
      </c>
      <c r="G26" s="233"/>
      <c r="H26" s="234" t="s">
        <v>52</v>
      </c>
      <c r="I26" s="235"/>
      <c r="J26" s="123"/>
      <c r="K26" s="122">
        <v>4</v>
      </c>
      <c r="L26" s="123" t="s">
        <v>16</v>
      </c>
      <c r="M26" s="122">
        <v>5</v>
      </c>
      <c r="N26" s="123"/>
      <c r="O26" s="234" t="s">
        <v>9</v>
      </c>
      <c r="P26" s="235"/>
      <c r="Q26" s="123"/>
      <c r="R26" s="122"/>
      <c r="S26" s="123" t="s">
        <v>16</v>
      </c>
      <c r="T26" s="122">
        <v>650</v>
      </c>
      <c r="U26" s="123"/>
      <c r="V26" s="234" t="s">
        <v>52</v>
      </c>
      <c r="W26" s="235"/>
      <c r="X26" s="123"/>
      <c r="Y26" s="122"/>
      <c r="Z26" s="123" t="s">
        <v>16</v>
      </c>
      <c r="AA26" s="122">
        <v>252</v>
      </c>
      <c r="AB26" s="123"/>
      <c r="AC26" s="234" t="s">
        <v>52</v>
      </c>
      <c r="AD26" s="235"/>
      <c r="AE26" s="123"/>
      <c r="AF26" s="232">
        <v>595</v>
      </c>
      <c r="AG26" s="236"/>
      <c r="AH26" s="236"/>
      <c r="AI26" s="125"/>
      <c r="AJ26" s="11" t="s">
        <v>52</v>
      </c>
      <c r="AK26" s="28"/>
    </row>
    <row r="27" spans="1:37" ht="18.75" customHeight="1" x14ac:dyDescent="0.2">
      <c r="A27" s="42"/>
      <c r="B27" s="94">
        <f t="shared" si="0"/>
        <v>5</v>
      </c>
      <c r="C27" s="94"/>
      <c r="D27" s="95"/>
      <c r="E27" s="88"/>
      <c r="F27" s="232">
        <v>685</v>
      </c>
      <c r="G27" s="233"/>
      <c r="H27" s="234" t="s">
        <v>52</v>
      </c>
      <c r="I27" s="235"/>
      <c r="J27" s="123"/>
      <c r="K27" s="122">
        <v>5</v>
      </c>
      <c r="L27" s="123" t="s">
        <v>16</v>
      </c>
      <c r="M27" s="122">
        <v>5</v>
      </c>
      <c r="N27" s="123"/>
      <c r="O27" s="234" t="s">
        <v>9</v>
      </c>
      <c r="P27" s="235"/>
      <c r="Q27" s="123"/>
      <c r="R27" s="122"/>
      <c r="S27" s="123" t="s">
        <v>16</v>
      </c>
      <c r="T27" s="122">
        <v>650</v>
      </c>
      <c r="U27" s="123"/>
      <c r="V27" s="234" t="s">
        <v>52</v>
      </c>
      <c r="W27" s="235"/>
      <c r="X27" s="123"/>
      <c r="Y27" s="122"/>
      <c r="Z27" s="123" t="s">
        <v>16</v>
      </c>
      <c r="AA27" s="122">
        <v>252</v>
      </c>
      <c r="AB27" s="123"/>
      <c r="AC27" s="234" t="s">
        <v>52</v>
      </c>
      <c r="AD27" s="235"/>
      <c r="AE27" s="123"/>
      <c r="AF27" s="232">
        <v>500</v>
      </c>
      <c r="AG27" s="236"/>
      <c r="AH27" s="236"/>
      <c r="AI27" s="125"/>
      <c r="AJ27" s="11" t="s">
        <v>52</v>
      </c>
      <c r="AK27" s="28"/>
    </row>
    <row r="28" spans="1:37" ht="18.75" customHeight="1" x14ac:dyDescent="0.2">
      <c r="A28" s="42"/>
      <c r="B28" s="94">
        <f t="shared" si="0"/>
        <v>6</v>
      </c>
      <c r="C28" s="94"/>
      <c r="D28" s="95"/>
      <c r="E28" s="88"/>
      <c r="F28" s="232">
        <v>2150</v>
      </c>
      <c r="G28" s="233"/>
      <c r="H28" s="234" t="s">
        <v>52</v>
      </c>
      <c r="I28" s="235"/>
      <c r="J28" s="123"/>
      <c r="K28" s="122">
        <v>13</v>
      </c>
      <c r="L28" s="123" t="s">
        <v>16</v>
      </c>
      <c r="M28" s="122">
        <v>15</v>
      </c>
      <c r="N28" s="123"/>
      <c r="O28" s="234" t="s">
        <v>9</v>
      </c>
      <c r="P28" s="235"/>
      <c r="Q28" s="123"/>
      <c r="R28" s="122"/>
      <c r="S28" s="123" t="s">
        <v>16</v>
      </c>
      <c r="T28" s="122">
        <v>1950</v>
      </c>
      <c r="U28" s="123"/>
      <c r="V28" s="234" t="s">
        <v>52</v>
      </c>
      <c r="W28" s="235"/>
      <c r="X28" s="123"/>
      <c r="Y28" s="122"/>
      <c r="Z28" s="123" t="s">
        <v>16</v>
      </c>
      <c r="AA28" s="122">
        <v>756</v>
      </c>
      <c r="AB28" s="123"/>
      <c r="AC28" s="234" t="s">
        <v>52</v>
      </c>
      <c r="AD28" s="235"/>
      <c r="AE28" s="123"/>
      <c r="AF28" s="232">
        <v>1635</v>
      </c>
      <c r="AG28" s="236"/>
      <c r="AH28" s="236"/>
      <c r="AI28" s="125"/>
      <c r="AJ28" s="11" t="s">
        <v>52</v>
      </c>
      <c r="AK28" s="28"/>
    </row>
    <row r="29" spans="1:37" ht="18.75" customHeight="1" x14ac:dyDescent="0.2">
      <c r="A29" s="42"/>
      <c r="B29" s="94">
        <f t="shared" si="0"/>
        <v>7</v>
      </c>
      <c r="C29" s="94"/>
      <c r="D29" s="95"/>
      <c r="E29" s="88"/>
      <c r="F29" s="232">
        <v>909</v>
      </c>
      <c r="G29" s="233"/>
      <c r="H29" s="234" t="s">
        <v>52</v>
      </c>
      <c r="I29" s="235"/>
      <c r="J29" s="123"/>
      <c r="K29" s="122">
        <v>4</v>
      </c>
      <c r="L29" s="123" t="s">
        <v>16</v>
      </c>
      <c r="M29" s="122">
        <v>5</v>
      </c>
      <c r="N29" s="123"/>
      <c r="O29" s="234" t="s">
        <v>9</v>
      </c>
      <c r="P29" s="235"/>
      <c r="Q29" s="123"/>
      <c r="R29" s="122"/>
      <c r="S29" s="123" t="s">
        <v>16</v>
      </c>
      <c r="T29" s="122">
        <v>680</v>
      </c>
      <c r="U29" s="123"/>
      <c r="V29" s="234" t="s">
        <v>52</v>
      </c>
      <c r="W29" s="235"/>
      <c r="X29" s="123"/>
      <c r="Y29" s="122"/>
      <c r="Z29" s="123" t="s">
        <v>16</v>
      </c>
      <c r="AA29" s="122">
        <v>264</v>
      </c>
      <c r="AB29" s="123"/>
      <c r="AC29" s="234" t="s">
        <v>52</v>
      </c>
      <c r="AD29" s="235"/>
      <c r="AE29" s="123"/>
      <c r="AF29" s="232">
        <v>525</v>
      </c>
      <c r="AG29" s="236"/>
      <c r="AH29" s="236"/>
      <c r="AI29" s="125"/>
      <c r="AJ29" s="11" t="s">
        <v>52</v>
      </c>
      <c r="AK29" s="28"/>
    </row>
    <row r="30" spans="1:37" ht="18.75" customHeight="1" x14ac:dyDescent="0.2">
      <c r="A30" s="42"/>
      <c r="B30" s="94">
        <f t="shared" si="0"/>
        <v>8</v>
      </c>
      <c r="C30" s="94"/>
      <c r="D30" s="95"/>
      <c r="E30" s="88"/>
      <c r="F30" s="232">
        <v>282</v>
      </c>
      <c r="G30" s="233"/>
      <c r="H30" s="234" t="s">
        <v>52</v>
      </c>
      <c r="I30" s="235"/>
      <c r="J30" s="123"/>
      <c r="K30" s="122">
        <v>1</v>
      </c>
      <c r="L30" s="123" t="s">
        <v>16</v>
      </c>
      <c r="M30" s="122">
        <v>1</v>
      </c>
      <c r="N30" s="123"/>
      <c r="O30" s="234" t="s">
        <v>9</v>
      </c>
      <c r="P30" s="235"/>
      <c r="Q30" s="123"/>
      <c r="R30" s="122"/>
      <c r="S30" s="123" t="s">
        <v>16</v>
      </c>
      <c r="T30" s="142">
        <v>275.5</v>
      </c>
      <c r="U30" s="123"/>
      <c r="V30" s="234" t="s">
        <v>52</v>
      </c>
      <c r="W30" s="235"/>
      <c r="X30" s="123"/>
      <c r="Y30" s="122"/>
      <c r="Z30" s="123" t="s">
        <v>16</v>
      </c>
      <c r="AA30" s="129">
        <v>117.75</v>
      </c>
      <c r="AB30" s="123"/>
      <c r="AC30" s="234" t="s">
        <v>52</v>
      </c>
      <c r="AD30" s="235"/>
      <c r="AE30" s="123"/>
      <c r="AF30" s="237">
        <v>184.25</v>
      </c>
      <c r="AG30" s="238"/>
      <c r="AH30" s="238"/>
      <c r="AI30" s="125"/>
      <c r="AJ30" s="11" t="s">
        <v>52</v>
      </c>
      <c r="AK30" s="28"/>
    </row>
    <row r="31" spans="1:37" ht="18.75" customHeight="1" x14ac:dyDescent="0.2">
      <c r="A31" s="42"/>
      <c r="B31" s="94">
        <f t="shared" si="0"/>
        <v>9</v>
      </c>
      <c r="C31" s="94"/>
      <c r="D31" s="95"/>
      <c r="E31" s="88"/>
      <c r="F31" s="232">
        <v>252</v>
      </c>
      <c r="G31" s="233"/>
      <c r="H31" s="234" t="s">
        <v>52</v>
      </c>
      <c r="I31" s="235"/>
      <c r="J31" s="123"/>
      <c r="K31" s="122">
        <v>1</v>
      </c>
      <c r="L31" s="123" t="s">
        <v>16</v>
      </c>
      <c r="M31" s="122">
        <v>1</v>
      </c>
      <c r="N31" s="123"/>
      <c r="O31" s="234" t="s">
        <v>9</v>
      </c>
      <c r="P31" s="235"/>
      <c r="Q31" s="123"/>
      <c r="R31" s="122"/>
      <c r="S31" s="123" t="s">
        <v>16</v>
      </c>
      <c r="T31" s="142">
        <v>293.5</v>
      </c>
      <c r="U31" s="123"/>
      <c r="V31" s="234" t="s">
        <v>52</v>
      </c>
      <c r="W31" s="235"/>
      <c r="X31" s="123"/>
      <c r="Y31" s="122"/>
      <c r="Z31" s="123" t="s">
        <v>16</v>
      </c>
      <c r="AA31" s="122">
        <v>125</v>
      </c>
      <c r="AB31" s="123"/>
      <c r="AC31" s="234" t="s">
        <v>52</v>
      </c>
      <c r="AD31" s="235"/>
      <c r="AE31" s="123"/>
      <c r="AF31" s="239">
        <v>191.5</v>
      </c>
      <c r="AG31" s="240"/>
      <c r="AH31" s="240"/>
      <c r="AI31" s="125"/>
      <c r="AJ31" s="11" t="s">
        <v>52</v>
      </c>
      <c r="AK31" s="28"/>
    </row>
    <row r="32" spans="1:37" ht="18.75" customHeight="1" x14ac:dyDescent="0.2">
      <c r="A32" s="42"/>
      <c r="B32" s="94">
        <f t="shared" si="0"/>
        <v>10</v>
      </c>
      <c r="C32" s="94"/>
      <c r="D32" s="95"/>
      <c r="E32" s="88"/>
      <c r="F32" s="232">
        <v>252</v>
      </c>
      <c r="G32" s="233"/>
      <c r="H32" s="234" t="s">
        <v>52</v>
      </c>
      <c r="I32" s="235"/>
      <c r="J32" s="123"/>
      <c r="K32" s="122">
        <v>1</v>
      </c>
      <c r="L32" s="123" t="s">
        <v>16</v>
      </c>
      <c r="M32" s="122">
        <v>1</v>
      </c>
      <c r="N32" s="123"/>
      <c r="O32" s="234" t="s">
        <v>9</v>
      </c>
      <c r="P32" s="235"/>
      <c r="Q32" s="123"/>
      <c r="R32" s="122"/>
      <c r="S32" s="123" t="s">
        <v>16</v>
      </c>
      <c r="T32" s="142">
        <v>363.5</v>
      </c>
      <c r="U32" s="123"/>
      <c r="V32" s="234" t="s">
        <v>52</v>
      </c>
      <c r="W32" s="235"/>
      <c r="X32" s="123"/>
      <c r="Y32" s="122"/>
      <c r="Z32" s="123" t="s">
        <v>16</v>
      </c>
      <c r="AA32" s="122">
        <v>125</v>
      </c>
      <c r="AB32" s="123"/>
      <c r="AC32" s="234" t="s">
        <v>52</v>
      </c>
      <c r="AD32" s="235"/>
      <c r="AE32" s="123"/>
      <c r="AF32" s="239">
        <v>191.5</v>
      </c>
      <c r="AG32" s="240"/>
      <c r="AH32" s="240"/>
      <c r="AI32" s="125"/>
      <c r="AJ32" s="11" t="s">
        <v>52</v>
      </c>
      <c r="AK32" s="28"/>
    </row>
    <row r="33" spans="1:38" ht="18.75" customHeight="1" x14ac:dyDescent="0.2">
      <c r="A33" s="42"/>
      <c r="B33" s="94">
        <f t="shared" si="0"/>
        <v>11</v>
      </c>
      <c r="C33" s="94"/>
      <c r="D33" s="95"/>
      <c r="E33" s="88"/>
      <c r="F33" s="232">
        <v>284</v>
      </c>
      <c r="G33" s="233"/>
      <c r="H33" s="234" t="s">
        <v>52</v>
      </c>
      <c r="I33" s="235"/>
      <c r="J33" s="123"/>
      <c r="K33" s="122">
        <v>1</v>
      </c>
      <c r="L33" s="123" t="s">
        <v>16</v>
      </c>
      <c r="M33" s="122">
        <v>1</v>
      </c>
      <c r="N33" s="123"/>
      <c r="O33" s="234" t="s">
        <v>9</v>
      </c>
      <c r="P33" s="235"/>
      <c r="Q33" s="123"/>
      <c r="R33" s="122"/>
      <c r="S33" s="123" t="s">
        <v>16</v>
      </c>
      <c r="T33" s="142">
        <v>341.5</v>
      </c>
      <c r="U33" s="123"/>
      <c r="V33" s="234" t="s">
        <v>52</v>
      </c>
      <c r="W33" s="235"/>
      <c r="X33" s="123"/>
      <c r="Y33" s="122"/>
      <c r="Z33" s="123" t="s">
        <v>16</v>
      </c>
      <c r="AA33" s="129">
        <v>117.75</v>
      </c>
      <c r="AB33" s="123"/>
      <c r="AC33" s="234" t="s">
        <v>52</v>
      </c>
      <c r="AD33" s="235"/>
      <c r="AE33" s="123"/>
      <c r="AF33" s="237">
        <v>184.25</v>
      </c>
      <c r="AG33" s="238"/>
      <c r="AH33" s="238"/>
      <c r="AI33" s="125"/>
      <c r="AJ33" s="11" t="s">
        <v>52</v>
      </c>
      <c r="AK33" s="28"/>
    </row>
    <row r="34" spans="1:38" ht="18.75" customHeight="1" x14ac:dyDescent="0.2">
      <c r="A34" s="42"/>
      <c r="B34" s="94">
        <f t="shared" si="0"/>
        <v>12</v>
      </c>
      <c r="C34" s="94"/>
      <c r="D34" s="95"/>
      <c r="E34" s="88"/>
      <c r="F34" s="232">
        <v>324</v>
      </c>
      <c r="G34" s="233"/>
      <c r="H34" s="234" t="s">
        <v>52</v>
      </c>
      <c r="I34" s="235"/>
      <c r="J34" s="123"/>
      <c r="K34" s="122">
        <v>1</v>
      </c>
      <c r="L34" s="123" t="s">
        <v>16</v>
      </c>
      <c r="M34" s="122">
        <v>1</v>
      </c>
      <c r="N34" s="123"/>
      <c r="O34" s="234" t="s">
        <v>9</v>
      </c>
      <c r="P34" s="235"/>
      <c r="Q34" s="123"/>
      <c r="R34" s="122"/>
      <c r="S34" s="123" t="s">
        <v>16</v>
      </c>
      <c r="T34" s="142">
        <v>275.5</v>
      </c>
      <c r="U34" s="123"/>
      <c r="V34" s="234" t="s">
        <v>52</v>
      </c>
      <c r="W34" s="235"/>
      <c r="X34" s="123"/>
      <c r="Y34" s="122"/>
      <c r="Z34" s="123" t="s">
        <v>16</v>
      </c>
      <c r="AA34" s="129">
        <v>117.75</v>
      </c>
      <c r="AB34" s="123"/>
      <c r="AC34" s="234" t="s">
        <v>52</v>
      </c>
      <c r="AD34" s="235"/>
      <c r="AE34" s="123"/>
      <c r="AF34" s="237">
        <v>184.25</v>
      </c>
      <c r="AG34" s="238"/>
      <c r="AH34" s="238"/>
      <c r="AI34" s="125"/>
      <c r="AJ34" s="11" t="s">
        <v>52</v>
      </c>
      <c r="AK34" s="28"/>
    </row>
    <row r="35" spans="1:38" ht="18.75" customHeight="1" x14ac:dyDescent="0.2">
      <c r="A35" s="42"/>
      <c r="B35" s="94">
        <f t="shared" si="0"/>
        <v>13</v>
      </c>
      <c r="C35" s="94"/>
      <c r="D35" s="95"/>
      <c r="E35" s="88"/>
      <c r="F35" s="232">
        <v>242</v>
      </c>
      <c r="G35" s="233"/>
      <c r="H35" s="234" t="s">
        <v>52</v>
      </c>
      <c r="I35" s="235"/>
      <c r="J35" s="123"/>
      <c r="K35" s="122">
        <v>1</v>
      </c>
      <c r="L35" s="123" t="s">
        <v>16</v>
      </c>
      <c r="M35" s="122">
        <v>1</v>
      </c>
      <c r="N35" s="123"/>
      <c r="O35" s="234" t="s">
        <v>9</v>
      </c>
      <c r="P35" s="235"/>
      <c r="Q35" s="123"/>
      <c r="R35" s="122"/>
      <c r="S35" s="123" t="s">
        <v>16</v>
      </c>
      <c r="T35" s="142">
        <v>310.5</v>
      </c>
      <c r="U35" s="123"/>
      <c r="V35" s="234" t="s">
        <v>52</v>
      </c>
      <c r="W35" s="235"/>
      <c r="X35" s="123"/>
      <c r="Y35" s="122"/>
      <c r="Z35" s="123" t="s">
        <v>16</v>
      </c>
      <c r="AA35" s="129">
        <v>131.75</v>
      </c>
      <c r="AB35" s="123"/>
      <c r="AC35" s="234" t="s">
        <v>52</v>
      </c>
      <c r="AD35" s="235"/>
      <c r="AE35" s="123"/>
      <c r="AF35" s="237">
        <v>198.25</v>
      </c>
      <c r="AG35" s="238"/>
      <c r="AH35" s="238"/>
      <c r="AI35" s="125"/>
      <c r="AJ35" s="11" t="s">
        <v>52</v>
      </c>
      <c r="AK35" s="28"/>
    </row>
    <row r="36" spans="1:38" ht="18.75" customHeight="1" x14ac:dyDescent="0.2">
      <c r="A36" s="42"/>
      <c r="B36" s="94">
        <f t="shared" si="0"/>
        <v>14</v>
      </c>
      <c r="C36" s="94"/>
      <c r="D36" s="95"/>
      <c r="E36" s="88"/>
      <c r="F36" s="232">
        <v>304</v>
      </c>
      <c r="G36" s="233"/>
      <c r="H36" s="234" t="s">
        <v>52</v>
      </c>
      <c r="I36" s="235"/>
      <c r="J36" s="123"/>
      <c r="K36" s="122">
        <v>1</v>
      </c>
      <c r="L36" s="123" t="s">
        <v>16</v>
      </c>
      <c r="M36" s="122">
        <v>1</v>
      </c>
      <c r="N36" s="123"/>
      <c r="O36" s="234" t="s">
        <v>9</v>
      </c>
      <c r="P36" s="235"/>
      <c r="Q36" s="123"/>
      <c r="R36" s="122"/>
      <c r="S36" s="123" t="s">
        <v>16</v>
      </c>
      <c r="T36" s="142">
        <v>275.5</v>
      </c>
      <c r="U36" s="123"/>
      <c r="V36" s="234" t="s">
        <v>52</v>
      </c>
      <c r="W36" s="235"/>
      <c r="X36" s="123"/>
      <c r="Y36" s="122"/>
      <c r="Z36" s="123" t="s">
        <v>16</v>
      </c>
      <c r="AA36" s="129">
        <v>117.75</v>
      </c>
      <c r="AB36" s="123"/>
      <c r="AC36" s="234" t="s">
        <v>52</v>
      </c>
      <c r="AD36" s="235"/>
      <c r="AE36" s="123"/>
      <c r="AF36" s="237">
        <v>184.25</v>
      </c>
      <c r="AG36" s="238"/>
      <c r="AH36" s="238"/>
      <c r="AI36" s="125"/>
      <c r="AJ36" s="11" t="s">
        <v>52</v>
      </c>
      <c r="AK36" s="28"/>
    </row>
    <row r="37" spans="1:38" ht="18.75" customHeight="1" x14ac:dyDescent="0.2">
      <c r="A37" s="42"/>
      <c r="B37" s="94">
        <f t="shared" si="0"/>
        <v>15</v>
      </c>
      <c r="C37" s="94"/>
      <c r="D37" s="95"/>
      <c r="E37" s="88"/>
      <c r="F37" s="232">
        <v>427</v>
      </c>
      <c r="G37" s="233"/>
      <c r="H37" s="234" t="s">
        <v>52</v>
      </c>
      <c r="I37" s="235"/>
      <c r="J37" s="123"/>
      <c r="K37" s="122">
        <v>1</v>
      </c>
      <c r="L37" s="123" t="s">
        <v>16</v>
      </c>
      <c r="M37" s="122">
        <v>1</v>
      </c>
      <c r="N37" s="123"/>
      <c r="O37" s="234" t="s">
        <v>9</v>
      </c>
      <c r="P37" s="235"/>
      <c r="Q37" s="123"/>
      <c r="R37" s="122"/>
      <c r="S37" s="123" t="s">
        <v>16</v>
      </c>
      <c r="T37" s="142">
        <v>379.5</v>
      </c>
      <c r="U37" s="123"/>
      <c r="V37" s="234" t="s">
        <v>52</v>
      </c>
      <c r="W37" s="235"/>
      <c r="X37" s="123"/>
      <c r="Y37" s="122"/>
      <c r="Z37" s="123" t="s">
        <v>16</v>
      </c>
      <c r="AA37" s="129">
        <v>160.25</v>
      </c>
      <c r="AB37" s="123"/>
      <c r="AC37" s="234" t="s">
        <v>52</v>
      </c>
      <c r="AD37" s="235"/>
      <c r="AE37" s="123"/>
      <c r="AF37" s="237">
        <v>232.75</v>
      </c>
      <c r="AG37" s="238"/>
      <c r="AH37" s="238"/>
      <c r="AI37" s="125"/>
      <c r="AJ37" s="11" t="s">
        <v>52</v>
      </c>
      <c r="AK37" s="28"/>
    </row>
    <row r="38" spans="1:38" ht="18.75" customHeight="1" x14ac:dyDescent="0.2">
      <c r="A38" s="42"/>
      <c r="B38" s="94">
        <f t="shared" si="0"/>
        <v>16</v>
      </c>
      <c r="C38" s="94"/>
      <c r="D38" s="95"/>
      <c r="E38" s="88"/>
      <c r="F38" s="232">
        <v>432</v>
      </c>
      <c r="G38" s="233"/>
      <c r="H38" s="234" t="s">
        <v>52</v>
      </c>
      <c r="I38" s="235"/>
      <c r="J38" s="123"/>
      <c r="K38" s="122">
        <v>1</v>
      </c>
      <c r="L38" s="123" t="s">
        <v>16</v>
      </c>
      <c r="M38" s="122">
        <v>1</v>
      </c>
      <c r="N38" s="123"/>
      <c r="O38" s="234" t="s">
        <v>9</v>
      </c>
      <c r="P38" s="235"/>
      <c r="Q38" s="123"/>
      <c r="R38" s="122"/>
      <c r="S38" s="123" t="s">
        <v>16</v>
      </c>
      <c r="T38" s="142">
        <v>379.5</v>
      </c>
      <c r="U38" s="123"/>
      <c r="V38" s="234" t="s">
        <v>52</v>
      </c>
      <c r="W38" s="235"/>
      <c r="X38" s="123"/>
      <c r="Y38" s="122"/>
      <c r="Z38" s="123" t="s">
        <v>16</v>
      </c>
      <c r="AA38" s="129">
        <v>160.25</v>
      </c>
      <c r="AB38" s="123"/>
      <c r="AC38" s="234" t="s">
        <v>52</v>
      </c>
      <c r="AD38" s="235"/>
      <c r="AE38" s="123"/>
      <c r="AF38" s="237">
        <v>232.75</v>
      </c>
      <c r="AG38" s="238"/>
      <c r="AH38" s="238"/>
      <c r="AI38" s="125"/>
      <c r="AJ38" s="11" t="s">
        <v>52</v>
      </c>
      <c r="AK38" s="28"/>
    </row>
    <row r="39" spans="1:38" ht="18.75" customHeight="1" x14ac:dyDescent="0.2">
      <c r="A39" s="42"/>
      <c r="B39" s="94">
        <f t="shared" si="0"/>
        <v>17</v>
      </c>
      <c r="C39" s="94"/>
      <c r="D39" s="95"/>
      <c r="E39" s="88"/>
      <c r="F39" s="232">
        <v>294</v>
      </c>
      <c r="G39" s="233"/>
      <c r="H39" s="234" t="s">
        <v>52</v>
      </c>
      <c r="I39" s="235"/>
      <c r="J39" s="123"/>
      <c r="K39" s="122">
        <v>1</v>
      </c>
      <c r="L39" s="123" t="s">
        <v>16</v>
      </c>
      <c r="M39" s="122">
        <v>1</v>
      </c>
      <c r="N39" s="123"/>
      <c r="O39" s="234" t="s">
        <v>9</v>
      </c>
      <c r="P39" s="235"/>
      <c r="Q39" s="123"/>
      <c r="R39" s="122"/>
      <c r="S39" s="123" t="s">
        <v>16</v>
      </c>
      <c r="T39" s="142">
        <v>341.5</v>
      </c>
      <c r="U39" s="123"/>
      <c r="V39" s="234" t="s">
        <v>52</v>
      </c>
      <c r="W39" s="235"/>
      <c r="X39" s="123"/>
      <c r="Y39" s="122"/>
      <c r="Z39" s="123" t="s">
        <v>16</v>
      </c>
      <c r="AA39" s="129">
        <v>117.75</v>
      </c>
      <c r="AB39" s="123"/>
      <c r="AC39" s="234" t="s">
        <v>52</v>
      </c>
      <c r="AD39" s="235"/>
      <c r="AE39" s="123"/>
      <c r="AF39" s="237">
        <v>184.25</v>
      </c>
      <c r="AG39" s="238"/>
      <c r="AH39" s="238"/>
      <c r="AI39" s="125"/>
      <c r="AJ39" s="11" t="s">
        <v>52</v>
      </c>
      <c r="AK39" s="28"/>
    </row>
    <row r="40" spans="1:38" ht="18.75" customHeight="1" x14ac:dyDescent="0.2">
      <c r="A40" s="42"/>
      <c r="B40" s="94">
        <f t="shared" si="0"/>
        <v>18</v>
      </c>
      <c r="C40" s="94"/>
      <c r="D40" s="95"/>
      <c r="E40" s="88"/>
      <c r="F40" s="232">
        <v>248</v>
      </c>
      <c r="G40" s="233"/>
      <c r="H40" s="234" t="s">
        <v>52</v>
      </c>
      <c r="I40" s="235"/>
      <c r="J40" s="123"/>
      <c r="K40" s="122">
        <v>1</v>
      </c>
      <c r="L40" s="123" t="s">
        <v>16</v>
      </c>
      <c r="M40" s="122">
        <v>1</v>
      </c>
      <c r="N40" s="123"/>
      <c r="O40" s="234" t="s">
        <v>9</v>
      </c>
      <c r="P40" s="235"/>
      <c r="Q40" s="123"/>
      <c r="R40" s="122"/>
      <c r="S40" s="123" t="s">
        <v>16</v>
      </c>
      <c r="T40" s="142">
        <v>363.5</v>
      </c>
      <c r="U40" s="123"/>
      <c r="V40" s="234" t="s">
        <v>52</v>
      </c>
      <c r="W40" s="235"/>
      <c r="X40" s="123"/>
      <c r="Y40" s="122"/>
      <c r="Z40" s="123" t="s">
        <v>16</v>
      </c>
      <c r="AA40" s="122">
        <v>125</v>
      </c>
      <c r="AB40" s="123"/>
      <c r="AC40" s="234" t="s">
        <v>52</v>
      </c>
      <c r="AD40" s="235"/>
      <c r="AE40" s="123"/>
      <c r="AF40" s="239">
        <v>191.5</v>
      </c>
      <c r="AG40" s="240"/>
      <c r="AH40" s="240"/>
      <c r="AI40" s="125"/>
      <c r="AJ40" s="11" t="s">
        <v>52</v>
      </c>
      <c r="AK40" s="28"/>
    </row>
    <row r="41" spans="1:38" ht="18.75" customHeight="1" x14ac:dyDescent="0.2">
      <c r="A41" s="42"/>
      <c r="B41" s="94">
        <f t="shared" si="0"/>
        <v>19</v>
      </c>
      <c r="C41" s="94"/>
      <c r="D41" s="95"/>
      <c r="E41" s="88"/>
      <c r="F41" s="232">
        <v>248</v>
      </c>
      <c r="G41" s="233"/>
      <c r="H41" s="234" t="s">
        <v>52</v>
      </c>
      <c r="I41" s="235"/>
      <c r="J41" s="123"/>
      <c r="K41" s="122">
        <v>1</v>
      </c>
      <c r="L41" s="123" t="s">
        <v>16</v>
      </c>
      <c r="M41" s="122">
        <v>1</v>
      </c>
      <c r="N41" s="123"/>
      <c r="O41" s="234" t="s">
        <v>9</v>
      </c>
      <c r="P41" s="235"/>
      <c r="Q41" s="123"/>
      <c r="R41" s="122"/>
      <c r="S41" s="123" t="s">
        <v>16</v>
      </c>
      <c r="T41" s="142">
        <v>293.5</v>
      </c>
      <c r="U41" s="123"/>
      <c r="V41" s="234" t="s">
        <v>52</v>
      </c>
      <c r="W41" s="235"/>
      <c r="X41" s="123"/>
      <c r="Y41" s="122"/>
      <c r="Z41" s="123" t="s">
        <v>16</v>
      </c>
      <c r="AA41" s="122">
        <v>125</v>
      </c>
      <c r="AB41" s="123"/>
      <c r="AC41" s="234" t="s">
        <v>52</v>
      </c>
      <c r="AD41" s="235"/>
      <c r="AE41" s="123"/>
      <c r="AF41" s="239">
        <v>191.5</v>
      </c>
      <c r="AG41" s="240"/>
      <c r="AH41" s="240"/>
      <c r="AI41" s="125"/>
      <c r="AJ41" s="11" t="s">
        <v>52</v>
      </c>
      <c r="AK41" s="28"/>
    </row>
    <row r="42" spans="1:38" ht="18.75" customHeight="1" x14ac:dyDescent="0.2">
      <c r="A42" s="42"/>
      <c r="B42" s="94">
        <f t="shared" si="0"/>
        <v>20</v>
      </c>
      <c r="C42" s="94"/>
      <c r="D42" s="95"/>
      <c r="E42" s="88"/>
      <c r="F42" s="232">
        <v>248</v>
      </c>
      <c r="G42" s="233"/>
      <c r="H42" s="234" t="s">
        <v>52</v>
      </c>
      <c r="I42" s="235"/>
      <c r="J42" s="123"/>
      <c r="K42" s="122">
        <v>1</v>
      </c>
      <c r="L42" s="123" t="s">
        <v>16</v>
      </c>
      <c r="M42" s="122">
        <v>1</v>
      </c>
      <c r="N42" s="123"/>
      <c r="O42" s="234" t="s">
        <v>9</v>
      </c>
      <c r="P42" s="235"/>
      <c r="Q42" s="123"/>
      <c r="R42" s="122"/>
      <c r="S42" s="123" t="s">
        <v>16</v>
      </c>
      <c r="T42" s="142">
        <v>293.5</v>
      </c>
      <c r="U42" s="123"/>
      <c r="V42" s="234" t="s">
        <v>52</v>
      </c>
      <c r="W42" s="235"/>
      <c r="X42" s="123"/>
      <c r="Y42" s="122"/>
      <c r="Z42" s="123" t="s">
        <v>16</v>
      </c>
      <c r="AA42" s="122">
        <v>125</v>
      </c>
      <c r="AB42" s="123"/>
      <c r="AC42" s="234" t="s">
        <v>52</v>
      </c>
      <c r="AD42" s="235"/>
      <c r="AE42" s="123"/>
      <c r="AF42" s="239">
        <v>191.5</v>
      </c>
      <c r="AG42" s="240"/>
      <c r="AH42" s="240"/>
      <c r="AI42" s="125"/>
      <c r="AJ42" s="11" t="s">
        <v>52</v>
      </c>
      <c r="AK42" s="28"/>
    </row>
    <row r="43" spans="1:38" ht="18.75" customHeight="1" x14ac:dyDescent="0.2">
      <c r="A43" s="42"/>
      <c r="B43" s="94">
        <f t="shared" si="0"/>
        <v>21</v>
      </c>
      <c r="C43" s="94"/>
      <c r="D43" s="95"/>
      <c r="E43" s="88"/>
      <c r="F43" s="232">
        <v>347</v>
      </c>
      <c r="G43" s="233"/>
      <c r="H43" s="234" t="s">
        <v>52</v>
      </c>
      <c r="I43" s="235"/>
      <c r="J43" s="123"/>
      <c r="K43" s="122">
        <v>1</v>
      </c>
      <c r="L43" s="123" t="s">
        <v>16</v>
      </c>
      <c r="M43" s="122">
        <v>1</v>
      </c>
      <c r="N43" s="123"/>
      <c r="O43" s="234" t="s">
        <v>9</v>
      </c>
      <c r="P43" s="235"/>
      <c r="Q43" s="123"/>
      <c r="R43" s="122"/>
      <c r="S43" s="123" t="s">
        <v>16</v>
      </c>
      <c r="T43" s="142">
        <v>275.5</v>
      </c>
      <c r="U43" s="123"/>
      <c r="V43" s="234" t="s">
        <v>52</v>
      </c>
      <c r="W43" s="235"/>
      <c r="X43" s="123"/>
      <c r="Y43" s="122"/>
      <c r="Z43" s="123" t="s">
        <v>16</v>
      </c>
      <c r="AA43" s="129">
        <v>117.75</v>
      </c>
      <c r="AB43" s="123"/>
      <c r="AC43" s="234" t="s">
        <v>52</v>
      </c>
      <c r="AD43" s="235"/>
      <c r="AE43" s="123"/>
      <c r="AF43" s="237">
        <v>184.25</v>
      </c>
      <c r="AG43" s="238"/>
      <c r="AH43" s="238"/>
      <c r="AI43" s="125"/>
      <c r="AJ43" s="11" t="s">
        <v>52</v>
      </c>
      <c r="AK43" s="28"/>
    </row>
    <row r="44" spans="1:38" ht="18.75" customHeight="1" x14ac:dyDescent="0.2">
      <c r="A44" s="42"/>
      <c r="B44" s="94">
        <f t="shared" si="0"/>
        <v>22</v>
      </c>
      <c r="C44" s="94"/>
      <c r="D44" s="95"/>
      <c r="E44" s="88"/>
      <c r="F44" s="232">
        <v>264</v>
      </c>
      <c r="G44" s="233"/>
      <c r="H44" s="234" t="s">
        <v>52</v>
      </c>
      <c r="I44" s="235"/>
      <c r="J44" s="123"/>
      <c r="K44" s="122">
        <v>1</v>
      </c>
      <c r="L44" s="123" t="s">
        <v>16</v>
      </c>
      <c r="M44" s="122">
        <v>1</v>
      </c>
      <c r="N44" s="123"/>
      <c r="O44" s="234" t="s">
        <v>9</v>
      </c>
      <c r="P44" s="235"/>
      <c r="Q44" s="123"/>
      <c r="R44" s="122"/>
      <c r="S44" s="123" t="s">
        <v>16</v>
      </c>
      <c r="T44" s="142">
        <v>275.5</v>
      </c>
      <c r="U44" s="123"/>
      <c r="V44" s="234" t="s">
        <v>52</v>
      </c>
      <c r="W44" s="235"/>
      <c r="X44" s="123"/>
      <c r="Y44" s="122"/>
      <c r="Z44" s="123" t="s">
        <v>16</v>
      </c>
      <c r="AA44" s="129">
        <v>117.75</v>
      </c>
      <c r="AB44" s="123"/>
      <c r="AC44" s="234" t="s">
        <v>52</v>
      </c>
      <c r="AD44" s="235"/>
      <c r="AE44" s="123"/>
      <c r="AF44" s="237">
        <v>184.25</v>
      </c>
      <c r="AG44" s="238"/>
      <c r="AH44" s="238"/>
      <c r="AI44" s="125"/>
      <c r="AJ44" s="11" t="s">
        <v>52</v>
      </c>
      <c r="AK44" s="28"/>
    </row>
    <row r="45" spans="1:38" ht="18.75" customHeight="1" x14ac:dyDescent="0.2">
      <c r="A45" s="42"/>
      <c r="B45" s="94">
        <f t="shared" si="0"/>
        <v>23</v>
      </c>
      <c r="C45" s="94"/>
      <c r="D45" s="95"/>
      <c r="E45" s="88"/>
      <c r="F45" s="232">
        <v>236</v>
      </c>
      <c r="G45" s="233"/>
      <c r="H45" s="234" t="s">
        <v>52</v>
      </c>
      <c r="I45" s="235"/>
      <c r="J45" s="123"/>
      <c r="K45" s="122">
        <v>1</v>
      </c>
      <c r="L45" s="123" t="s">
        <v>16</v>
      </c>
      <c r="M45" s="122">
        <v>1</v>
      </c>
      <c r="N45" s="123"/>
      <c r="O45" s="234" t="s">
        <v>9</v>
      </c>
      <c r="P45" s="235"/>
      <c r="Q45" s="123"/>
      <c r="R45" s="122"/>
      <c r="S45" s="123" t="s">
        <v>16</v>
      </c>
      <c r="T45" s="142">
        <v>293.5</v>
      </c>
      <c r="U45" s="123"/>
      <c r="V45" s="234" t="s">
        <v>52</v>
      </c>
      <c r="W45" s="235"/>
      <c r="X45" s="123"/>
      <c r="Y45" s="122"/>
      <c r="Z45" s="123" t="s">
        <v>16</v>
      </c>
      <c r="AA45" s="122">
        <v>125</v>
      </c>
      <c r="AB45" s="123"/>
      <c r="AC45" s="234" t="s">
        <v>52</v>
      </c>
      <c r="AD45" s="235"/>
      <c r="AE45" s="123"/>
      <c r="AF45" s="239">
        <v>191.5</v>
      </c>
      <c r="AG45" s="240"/>
      <c r="AH45" s="240"/>
      <c r="AI45" s="125"/>
      <c r="AJ45" s="11" t="s">
        <v>52</v>
      </c>
      <c r="AK45" s="28"/>
    </row>
    <row r="46" spans="1:38" ht="18.75" customHeight="1" x14ac:dyDescent="0.2">
      <c r="A46" s="42"/>
      <c r="B46" s="94">
        <f t="shared" si="0"/>
        <v>24</v>
      </c>
      <c r="C46" s="94"/>
      <c r="D46" s="95"/>
      <c r="E46" s="88"/>
      <c r="F46" s="232">
        <v>236</v>
      </c>
      <c r="G46" s="233"/>
      <c r="H46" s="234" t="s">
        <v>52</v>
      </c>
      <c r="I46" s="235"/>
      <c r="J46" s="123"/>
      <c r="K46" s="122">
        <v>1</v>
      </c>
      <c r="L46" s="123" t="s">
        <v>16</v>
      </c>
      <c r="M46" s="122">
        <v>1</v>
      </c>
      <c r="N46" s="123"/>
      <c r="O46" s="234" t="s">
        <v>9</v>
      </c>
      <c r="P46" s="235"/>
      <c r="Q46" s="123"/>
      <c r="R46" s="122"/>
      <c r="S46" s="123" t="s">
        <v>16</v>
      </c>
      <c r="T46" s="142">
        <v>363.5</v>
      </c>
      <c r="U46" s="123"/>
      <c r="V46" s="234" t="s">
        <v>52</v>
      </c>
      <c r="W46" s="235"/>
      <c r="X46" s="123"/>
      <c r="Y46" s="122"/>
      <c r="Z46" s="123" t="s">
        <v>16</v>
      </c>
      <c r="AA46" s="122">
        <v>125</v>
      </c>
      <c r="AB46" s="123"/>
      <c r="AC46" s="234" t="s">
        <v>52</v>
      </c>
      <c r="AD46" s="235"/>
      <c r="AE46" s="123"/>
      <c r="AF46" s="239">
        <v>191.5</v>
      </c>
      <c r="AG46" s="240"/>
      <c r="AH46" s="240"/>
      <c r="AI46" s="125"/>
      <c r="AJ46" s="11" t="s">
        <v>52</v>
      </c>
      <c r="AK46" s="28"/>
    </row>
    <row r="47" spans="1:38" ht="18.75" customHeight="1" x14ac:dyDescent="0.2">
      <c r="A47" s="42"/>
      <c r="B47" s="94">
        <f t="shared" si="0"/>
        <v>25</v>
      </c>
      <c r="C47" s="94"/>
      <c r="D47" s="95"/>
      <c r="E47" s="88"/>
      <c r="F47" s="232">
        <v>266</v>
      </c>
      <c r="G47" s="233"/>
      <c r="H47" s="234" t="s">
        <v>52</v>
      </c>
      <c r="I47" s="235"/>
      <c r="J47" s="123"/>
      <c r="K47" s="122">
        <v>1</v>
      </c>
      <c r="L47" s="123" t="s">
        <v>16</v>
      </c>
      <c r="M47" s="122">
        <v>1</v>
      </c>
      <c r="N47" s="123"/>
      <c r="O47" s="234" t="s">
        <v>9</v>
      </c>
      <c r="P47" s="235"/>
      <c r="Q47" s="123"/>
      <c r="R47" s="122"/>
      <c r="S47" s="123" t="s">
        <v>16</v>
      </c>
      <c r="T47" s="142">
        <v>341.5</v>
      </c>
      <c r="U47" s="123"/>
      <c r="V47" s="234" t="s">
        <v>52</v>
      </c>
      <c r="W47" s="235"/>
      <c r="X47" s="123"/>
      <c r="Y47" s="122"/>
      <c r="Z47" s="123" t="s">
        <v>16</v>
      </c>
      <c r="AA47" s="129">
        <v>117.75</v>
      </c>
      <c r="AB47" s="123"/>
      <c r="AC47" s="234" t="s">
        <v>52</v>
      </c>
      <c r="AD47" s="235"/>
      <c r="AE47" s="123"/>
      <c r="AF47" s="237">
        <v>184.25</v>
      </c>
      <c r="AG47" s="238"/>
      <c r="AH47" s="238"/>
      <c r="AI47" s="125"/>
      <c r="AJ47" s="11" t="s">
        <v>52</v>
      </c>
      <c r="AK47" s="28"/>
    </row>
    <row r="48" spans="1:38" ht="18.75" customHeight="1" x14ac:dyDescent="0.2">
      <c r="A48" s="42"/>
      <c r="B48" s="94">
        <f t="shared" si="0"/>
        <v>26</v>
      </c>
      <c r="C48" s="94"/>
      <c r="D48" s="95"/>
      <c r="E48" s="88"/>
      <c r="F48" s="232">
        <v>280</v>
      </c>
      <c r="G48" s="233"/>
      <c r="H48" s="234" t="s">
        <v>52</v>
      </c>
      <c r="I48" s="235"/>
      <c r="J48" s="123"/>
      <c r="K48" s="122">
        <v>1</v>
      </c>
      <c r="L48" s="123" t="s">
        <v>16</v>
      </c>
      <c r="M48" s="122">
        <v>1</v>
      </c>
      <c r="N48" s="123"/>
      <c r="O48" s="234" t="s">
        <v>9</v>
      </c>
      <c r="P48" s="235"/>
      <c r="Q48" s="123"/>
      <c r="R48" s="122"/>
      <c r="S48" s="123" t="s">
        <v>16</v>
      </c>
      <c r="T48" s="142">
        <v>275.5</v>
      </c>
      <c r="U48" s="123"/>
      <c r="V48" s="234" t="s">
        <v>52</v>
      </c>
      <c r="W48" s="235"/>
      <c r="X48" s="123"/>
      <c r="Y48" s="122"/>
      <c r="Z48" s="123" t="s">
        <v>16</v>
      </c>
      <c r="AA48" s="129">
        <v>117.75</v>
      </c>
      <c r="AB48" s="123"/>
      <c r="AC48" s="234" t="s">
        <v>52</v>
      </c>
      <c r="AD48" s="235"/>
      <c r="AE48" s="123"/>
      <c r="AF48" s="237">
        <v>184.25</v>
      </c>
      <c r="AG48" s="238"/>
      <c r="AH48" s="238"/>
      <c r="AI48" s="125"/>
      <c r="AJ48" s="11" t="s">
        <v>52</v>
      </c>
      <c r="AK48" s="28"/>
      <c r="AL48" s="145"/>
    </row>
    <row r="49" spans="1:38" ht="18.75" customHeight="1" x14ac:dyDescent="0.2">
      <c r="A49" s="42"/>
      <c r="B49" s="94">
        <f t="shared" si="0"/>
        <v>27</v>
      </c>
      <c r="C49" s="94"/>
      <c r="D49" s="95"/>
      <c r="E49" s="88"/>
      <c r="F49" s="232">
        <v>250</v>
      </c>
      <c r="G49" s="233"/>
      <c r="H49" s="234" t="s">
        <v>52</v>
      </c>
      <c r="I49" s="235"/>
      <c r="J49" s="123"/>
      <c r="K49" s="122">
        <v>1</v>
      </c>
      <c r="L49" s="123" t="s">
        <v>16</v>
      </c>
      <c r="M49" s="122">
        <v>1</v>
      </c>
      <c r="N49" s="123"/>
      <c r="O49" s="234" t="s">
        <v>9</v>
      </c>
      <c r="P49" s="235"/>
      <c r="Q49" s="123"/>
      <c r="R49" s="122"/>
      <c r="S49" s="123" t="s">
        <v>16</v>
      </c>
      <c r="T49" s="142">
        <v>310.5</v>
      </c>
      <c r="U49" s="123"/>
      <c r="V49" s="234" t="s">
        <v>52</v>
      </c>
      <c r="W49" s="235"/>
      <c r="X49" s="123"/>
      <c r="Y49" s="122"/>
      <c r="Z49" s="123" t="s">
        <v>16</v>
      </c>
      <c r="AA49" s="129">
        <v>131.75</v>
      </c>
      <c r="AB49" s="123"/>
      <c r="AC49" s="234" t="s">
        <v>52</v>
      </c>
      <c r="AD49" s="235"/>
      <c r="AE49" s="123"/>
      <c r="AF49" s="237">
        <v>198.25</v>
      </c>
      <c r="AG49" s="238"/>
      <c r="AH49" s="238"/>
      <c r="AI49" s="125"/>
      <c r="AJ49" s="11" t="s">
        <v>52</v>
      </c>
      <c r="AK49" s="28"/>
    </row>
    <row r="50" spans="1:38" ht="18.75" customHeight="1" x14ac:dyDescent="0.2">
      <c r="A50" s="42"/>
      <c r="B50" s="94">
        <f t="shared" si="0"/>
        <v>28</v>
      </c>
      <c r="C50" s="94"/>
      <c r="D50" s="95"/>
      <c r="E50" s="88"/>
      <c r="F50" s="232">
        <v>280</v>
      </c>
      <c r="G50" s="233"/>
      <c r="H50" s="234" t="s">
        <v>52</v>
      </c>
      <c r="I50" s="235"/>
      <c r="J50" s="123"/>
      <c r="K50" s="122">
        <v>1</v>
      </c>
      <c r="L50" s="123" t="s">
        <v>16</v>
      </c>
      <c r="M50" s="122">
        <v>1</v>
      </c>
      <c r="N50" s="123"/>
      <c r="O50" s="234" t="s">
        <v>9</v>
      </c>
      <c r="P50" s="235"/>
      <c r="Q50" s="123"/>
      <c r="R50" s="122"/>
      <c r="S50" s="123" t="s">
        <v>16</v>
      </c>
      <c r="T50" s="142">
        <v>275.5</v>
      </c>
      <c r="U50" s="123"/>
      <c r="V50" s="234" t="s">
        <v>52</v>
      </c>
      <c r="W50" s="235"/>
      <c r="X50" s="123"/>
      <c r="Y50" s="122"/>
      <c r="Z50" s="123" t="s">
        <v>16</v>
      </c>
      <c r="AA50" s="129">
        <v>117.75</v>
      </c>
      <c r="AB50" s="123"/>
      <c r="AC50" s="234" t="s">
        <v>52</v>
      </c>
      <c r="AD50" s="235"/>
      <c r="AE50" s="123"/>
      <c r="AF50" s="237">
        <v>184.25</v>
      </c>
      <c r="AG50" s="238"/>
      <c r="AH50" s="238"/>
      <c r="AI50" s="125"/>
      <c r="AJ50" s="11" t="s">
        <v>52</v>
      </c>
      <c r="AK50" s="28"/>
      <c r="AL50" s="145"/>
    </row>
    <row r="51" spans="1:38" ht="18.75" customHeight="1" x14ac:dyDescent="0.2">
      <c r="A51" s="42"/>
      <c r="B51" s="94">
        <f t="shared" si="0"/>
        <v>29</v>
      </c>
      <c r="C51" s="94"/>
      <c r="D51" s="95"/>
      <c r="E51" s="88"/>
      <c r="F51" s="232">
        <v>260</v>
      </c>
      <c r="G51" s="233"/>
      <c r="H51" s="234" t="s">
        <v>52</v>
      </c>
      <c r="I51" s="235"/>
      <c r="J51" s="123"/>
      <c r="K51" s="122">
        <v>1</v>
      </c>
      <c r="L51" s="123" t="s">
        <v>16</v>
      </c>
      <c r="M51" s="122">
        <v>1</v>
      </c>
      <c r="N51" s="123"/>
      <c r="O51" s="234" t="s">
        <v>9</v>
      </c>
      <c r="P51" s="235"/>
      <c r="Q51" s="123"/>
      <c r="R51" s="122"/>
      <c r="S51" s="123" t="s">
        <v>16</v>
      </c>
      <c r="T51" s="142">
        <v>341.5</v>
      </c>
      <c r="U51" s="123"/>
      <c r="V51" s="234" t="s">
        <v>52</v>
      </c>
      <c r="W51" s="235"/>
      <c r="X51" s="123"/>
      <c r="Y51" s="122"/>
      <c r="Z51" s="123" t="s">
        <v>16</v>
      </c>
      <c r="AA51" s="129">
        <v>117.75</v>
      </c>
      <c r="AB51" s="123"/>
      <c r="AC51" s="234" t="s">
        <v>52</v>
      </c>
      <c r="AD51" s="235"/>
      <c r="AE51" s="123"/>
      <c r="AF51" s="237">
        <v>184.25</v>
      </c>
      <c r="AG51" s="238"/>
      <c r="AH51" s="238"/>
      <c r="AI51" s="125"/>
      <c r="AJ51" s="11" t="s">
        <v>52</v>
      </c>
      <c r="AK51" s="28"/>
    </row>
    <row r="52" spans="1:38" ht="18.75" customHeight="1" x14ac:dyDescent="0.2">
      <c r="A52" s="42"/>
      <c r="B52" s="94">
        <f t="shared" si="0"/>
        <v>30</v>
      </c>
      <c r="C52" s="94"/>
      <c r="D52" s="95"/>
      <c r="E52" s="88"/>
      <c r="F52" s="232">
        <v>251</v>
      </c>
      <c r="G52" s="233"/>
      <c r="H52" s="234" t="s">
        <v>52</v>
      </c>
      <c r="I52" s="235"/>
      <c r="J52" s="123"/>
      <c r="K52" s="122">
        <v>1</v>
      </c>
      <c r="L52" s="123" t="s">
        <v>16</v>
      </c>
      <c r="M52" s="122">
        <v>1</v>
      </c>
      <c r="N52" s="123"/>
      <c r="O52" s="234" t="s">
        <v>9</v>
      </c>
      <c r="P52" s="235"/>
      <c r="Q52" s="123"/>
      <c r="R52" s="122"/>
      <c r="S52" s="123" t="s">
        <v>16</v>
      </c>
      <c r="T52" s="142">
        <v>384.5</v>
      </c>
      <c r="U52" s="123"/>
      <c r="V52" s="234" t="s">
        <v>52</v>
      </c>
      <c r="W52" s="235"/>
      <c r="X52" s="123"/>
      <c r="Y52" s="122"/>
      <c r="Z52" s="123" t="s">
        <v>16</v>
      </c>
      <c r="AA52" s="129">
        <v>131.75</v>
      </c>
      <c r="AB52" s="123"/>
      <c r="AC52" s="234" t="s">
        <v>52</v>
      </c>
      <c r="AD52" s="235"/>
      <c r="AE52" s="123"/>
      <c r="AF52" s="237">
        <v>198.25</v>
      </c>
      <c r="AG52" s="238"/>
      <c r="AH52" s="238"/>
      <c r="AI52" s="125"/>
      <c r="AJ52" s="11" t="s">
        <v>52</v>
      </c>
      <c r="AK52" s="28"/>
    </row>
    <row r="53" spans="1:38" ht="18.75" customHeight="1" x14ac:dyDescent="0.2">
      <c r="A53" s="42"/>
      <c r="B53" s="94">
        <f t="shared" si="0"/>
        <v>31</v>
      </c>
      <c r="C53" s="94"/>
      <c r="D53" s="95"/>
      <c r="E53" s="88"/>
      <c r="F53" s="232">
        <v>286</v>
      </c>
      <c r="G53" s="233"/>
      <c r="H53" s="234" t="s">
        <v>52</v>
      </c>
      <c r="I53" s="235"/>
      <c r="J53" s="123"/>
      <c r="K53" s="122">
        <v>1</v>
      </c>
      <c r="L53" s="123" t="s">
        <v>16</v>
      </c>
      <c r="M53" s="122">
        <v>1</v>
      </c>
      <c r="N53" s="123"/>
      <c r="O53" s="234" t="s">
        <v>9</v>
      </c>
      <c r="P53" s="235"/>
      <c r="Q53" s="123"/>
      <c r="R53" s="122"/>
      <c r="S53" s="123" t="s">
        <v>16</v>
      </c>
      <c r="T53" s="142">
        <v>275.5</v>
      </c>
      <c r="U53" s="123"/>
      <c r="V53" s="234" t="s">
        <v>52</v>
      </c>
      <c r="W53" s="235"/>
      <c r="X53" s="123"/>
      <c r="Y53" s="122"/>
      <c r="Z53" s="123" t="s">
        <v>16</v>
      </c>
      <c r="AA53" s="129">
        <v>117.75</v>
      </c>
      <c r="AB53" s="123"/>
      <c r="AC53" s="234" t="s">
        <v>52</v>
      </c>
      <c r="AD53" s="235"/>
      <c r="AE53" s="123"/>
      <c r="AF53" s="237">
        <v>184.25</v>
      </c>
      <c r="AG53" s="238"/>
      <c r="AH53" s="238"/>
      <c r="AI53" s="125"/>
      <c r="AJ53" s="11" t="s">
        <v>52</v>
      </c>
      <c r="AK53" s="28"/>
    </row>
    <row r="54" spans="1:38" ht="18.75" customHeight="1" x14ac:dyDescent="0.2">
      <c r="A54" s="42"/>
      <c r="B54" s="94">
        <f t="shared" si="0"/>
        <v>32</v>
      </c>
      <c r="C54" s="94"/>
      <c r="D54" s="95"/>
      <c r="E54" s="88"/>
      <c r="F54" s="232">
        <v>280</v>
      </c>
      <c r="G54" s="233"/>
      <c r="H54" s="234" t="s">
        <v>52</v>
      </c>
      <c r="I54" s="235"/>
      <c r="J54" s="123"/>
      <c r="K54" s="122">
        <v>1</v>
      </c>
      <c r="L54" s="123" t="s">
        <v>16</v>
      </c>
      <c r="M54" s="122">
        <v>1</v>
      </c>
      <c r="N54" s="123"/>
      <c r="O54" s="234" t="s">
        <v>9</v>
      </c>
      <c r="P54" s="235"/>
      <c r="Q54" s="123"/>
      <c r="R54" s="122"/>
      <c r="S54" s="123" t="s">
        <v>16</v>
      </c>
      <c r="T54" s="142">
        <v>341.5</v>
      </c>
      <c r="U54" s="123"/>
      <c r="V54" s="234" t="s">
        <v>52</v>
      </c>
      <c r="W54" s="235"/>
      <c r="X54" s="123"/>
      <c r="Y54" s="122"/>
      <c r="Z54" s="123" t="s">
        <v>16</v>
      </c>
      <c r="AA54" s="129">
        <v>117.75</v>
      </c>
      <c r="AB54" s="123"/>
      <c r="AC54" s="234" t="s">
        <v>52</v>
      </c>
      <c r="AD54" s="235"/>
      <c r="AE54" s="123"/>
      <c r="AF54" s="237">
        <v>184.25</v>
      </c>
      <c r="AG54" s="238"/>
      <c r="AH54" s="238"/>
      <c r="AI54" s="125"/>
      <c r="AJ54" s="11" t="s">
        <v>52</v>
      </c>
      <c r="AK54" s="28"/>
    </row>
    <row r="55" spans="1:38" ht="18.75" customHeight="1" x14ac:dyDescent="0.2">
      <c r="A55" s="42"/>
      <c r="B55" s="94">
        <f t="shared" si="0"/>
        <v>33</v>
      </c>
      <c r="C55" s="94"/>
      <c r="D55" s="95"/>
      <c r="E55" s="88"/>
      <c r="F55" s="232">
        <v>236</v>
      </c>
      <c r="G55" s="233"/>
      <c r="H55" s="234" t="s">
        <v>52</v>
      </c>
      <c r="I55" s="235"/>
      <c r="J55" s="123"/>
      <c r="K55" s="122">
        <v>1</v>
      </c>
      <c r="L55" s="123" t="s">
        <v>16</v>
      </c>
      <c r="M55" s="122">
        <v>1</v>
      </c>
      <c r="N55" s="123"/>
      <c r="O55" s="234" t="s">
        <v>9</v>
      </c>
      <c r="P55" s="235"/>
      <c r="Q55" s="123"/>
      <c r="R55" s="122"/>
      <c r="S55" s="123" t="s">
        <v>16</v>
      </c>
      <c r="T55" s="142">
        <v>363.5</v>
      </c>
      <c r="U55" s="123"/>
      <c r="V55" s="234" t="s">
        <v>52</v>
      </c>
      <c r="W55" s="235"/>
      <c r="X55" s="123"/>
      <c r="Y55" s="122"/>
      <c r="Z55" s="123" t="s">
        <v>16</v>
      </c>
      <c r="AA55" s="122">
        <v>125</v>
      </c>
      <c r="AB55" s="123"/>
      <c r="AC55" s="234" t="s">
        <v>52</v>
      </c>
      <c r="AD55" s="235"/>
      <c r="AE55" s="123"/>
      <c r="AF55" s="239">
        <v>191.5</v>
      </c>
      <c r="AG55" s="240"/>
      <c r="AH55" s="240"/>
      <c r="AI55" s="125"/>
      <c r="AJ55" s="11" t="s">
        <v>52</v>
      </c>
      <c r="AK55" s="28"/>
    </row>
    <row r="56" spans="1:38" ht="18.75" customHeight="1" x14ac:dyDescent="0.2">
      <c r="A56" s="42"/>
      <c r="B56" s="94">
        <f t="shared" si="0"/>
        <v>34</v>
      </c>
      <c r="C56" s="94"/>
      <c r="D56" s="95"/>
      <c r="E56" s="88"/>
      <c r="F56" s="232">
        <v>236</v>
      </c>
      <c r="G56" s="233"/>
      <c r="H56" s="234" t="s">
        <v>52</v>
      </c>
      <c r="I56" s="235"/>
      <c r="J56" s="123"/>
      <c r="K56" s="122">
        <v>1</v>
      </c>
      <c r="L56" s="123" t="s">
        <v>16</v>
      </c>
      <c r="M56" s="122">
        <v>1</v>
      </c>
      <c r="N56" s="123"/>
      <c r="O56" s="234" t="s">
        <v>9</v>
      </c>
      <c r="P56" s="235"/>
      <c r="Q56" s="123"/>
      <c r="R56" s="122"/>
      <c r="S56" s="123" t="s">
        <v>16</v>
      </c>
      <c r="T56" s="142">
        <v>293.5</v>
      </c>
      <c r="U56" s="123"/>
      <c r="V56" s="234" t="s">
        <v>52</v>
      </c>
      <c r="W56" s="235"/>
      <c r="X56" s="123"/>
      <c r="Y56" s="122"/>
      <c r="Z56" s="123" t="s">
        <v>16</v>
      </c>
      <c r="AA56" s="122">
        <v>125</v>
      </c>
      <c r="AB56" s="123"/>
      <c r="AC56" s="234" t="s">
        <v>52</v>
      </c>
      <c r="AD56" s="235"/>
      <c r="AE56" s="123"/>
      <c r="AF56" s="239">
        <v>191.5</v>
      </c>
      <c r="AG56" s="240"/>
      <c r="AH56" s="240"/>
      <c r="AI56" s="125"/>
      <c r="AJ56" s="11" t="s">
        <v>52</v>
      </c>
      <c r="AK56" s="28"/>
    </row>
    <row r="57" spans="1:38" ht="18.75" customHeight="1" x14ac:dyDescent="0.2">
      <c r="A57" s="42"/>
      <c r="B57" s="94">
        <f t="shared" si="0"/>
        <v>35</v>
      </c>
      <c r="C57" s="94"/>
      <c r="D57" s="95"/>
      <c r="E57" s="88"/>
      <c r="F57" s="232">
        <v>236</v>
      </c>
      <c r="G57" s="233"/>
      <c r="H57" s="234" t="s">
        <v>52</v>
      </c>
      <c r="I57" s="235"/>
      <c r="J57" s="123"/>
      <c r="K57" s="122">
        <v>1</v>
      </c>
      <c r="L57" s="123" t="s">
        <v>16</v>
      </c>
      <c r="M57" s="122">
        <v>1</v>
      </c>
      <c r="N57" s="123"/>
      <c r="O57" s="234" t="s">
        <v>9</v>
      </c>
      <c r="P57" s="235"/>
      <c r="Q57" s="123"/>
      <c r="R57" s="122"/>
      <c r="S57" s="123" t="s">
        <v>16</v>
      </c>
      <c r="T57" s="142">
        <v>293.5</v>
      </c>
      <c r="U57" s="123"/>
      <c r="V57" s="234" t="s">
        <v>52</v>
      </c>
      <c r="W57" s="235"/>
      <c r="X57" s="123"/>
      <c r="Y57" s="122"/>
      <c r="Z57" s="123" t="s">
        <v>16</v>
      </c>
      <c r="AA57" s="122">
        <v>125</v>
      </c>
      <c r="AB57" s="123"/>
      <c r="AC57" s="234" t="s">
        <v>52</v>
      </c>
      <c r="AD57" s="235"/>
      <c r="AE57" s="123"/>
      <c r="AF57" s="239">
        <v>191.5</v>
      </c>
      <c r="AG57" s="240"/>
      <c r="AH57" s="240"/>
      <c r="AI57" s="125"/>
      <c r="AJ57" s="11" t="s">
        <v>52</v>
      </c>
      <c r="AK57" s="28"/>
    </row>
    <row r="58" spans="1:38" ht="18.75" customHeight="1" x14ac:dyDescent="0.2">
      <c r="A58" s="42"/>
      <c r="B58" s="94">
        <f t="shared" si="0"/>
        <v>36</v>
      </c>
      <c r="C58" s="94"/>
      <c r="D58" s="95"/>
      <c r="E58" s="88"/>
      <c r="F58" s="232">
        <v>236</v>
      </c>
      <c r="G58" s="233"/>
      <c r="H58" s="234" t="s">
        <v>52</v>
      </c>
      <c r="I58" s="235"/>
      <c r="J58" s="123"/>
      <c r="K58" s="122">
        <v>1</v>
      </c>
      <c r="L58" s="123" t="s">
        <v>16</v>
      </c>
      <c r="M58" s="122">
        <v>1</v>
      </c>
      <c r="N58" s="123"/>
      <c r="O58" s="234" t="s">
        <v>9</v>
      </c>
      <c r="P58" s="235"/>
      <c r="Q58" s="123"/>
      <c r="R58" s="122"/>
      <c r="S58" s="123" t="s">
        <v>16</v>
      </c>
      <c r="T58" s="142">
        <v>293.5</v>
      </c>
      <c r="U58" s="123"/>
      <c r="V58" s="234" t="s">
        <v>52</v>
      </c>
      <c r="W58" s="235"/>
      <c r="X58" s="123"/>
      <c r="Y58" s="122"/>
      <c r="Z58" s="123" t="s">
        <v>16</v>
      </c>
      <c r="AA58" s="122">
        <v>125</v>
      </c>
      <c r="AB58" s="123"/>
      <c r="AC58" s="234" t="s">
        <v>52</v>
      </c>
      <c r="AD58" s="235"/>
      <c r="AE58" s="123"/>
      <c r="AF58" s="239">
        <v>191.5</v>
      </c>
      <c r="AG58" s="240"/>
      <c r="AH58" s="240"/>
      <c r="AI58" s="125"/>
      <c r="AJ58" s="11" t="s">
        <v>52</v>
      </c>
      <c r="AK58" s="28"/>
    </row>
    <row r="59" spans="1:38" ht="18.75" customHeight="1" x14ac:dyDescent="0.2">
      <c r="A59" s="42"/>
      <c r="B59" s="94">
        <f t="shared" si="0"/>
        <v>37</v>
      </c>
      <c r="C59" s="94"/>
      <c r="D59" s="95"/>
      <c r="E59" s="88"/>
      <c r="F59" s="232">
        <v>331</v>
      </c>
      <c r="G59" s="233"/>
      <c r="H59" s="234" t="s">
        <v>52</v>
      </c>
      <c r="I59" s="235"/>
      <c r="J59" s="123"/>
      <c r="K59" s="122">
        <v>1</v>
      </c>
      <c r="L59" s="123" t="s">
        <v>16</v>
      </c>
      <c r="M59" s="122">
        <v>1</v>
      </c>
      <c r="N59" s="123"/>
      <c r="O59" s="234" t="s">
        <v>9</v>
      </c>
      <c r="P59" s="235"/>
      <c r="Q59" s="123"/>
      <c r="R59" s="122"/>
      <c r="S59" s="123" t="s">
        <v>16</v>
      </c>
      <c r="T59" s="142">
        <v>275.5</v>
      </c>
      <c r="U59" s="123"/>
      <c r="V59" s="234" t="s">
        <v>52</v>
      </c>
      <c r="W59" s="235"/>
      <c r="X59" s="123"/>
      <c r="Y59" s="122"/>
      <c r="Z59" s="123" t="s">
        <v>16</v>
      </c>
      <c r="AA59" s="129">
        <v>117.75</v>
      </c>
      <c r="AB59" s="123"/>
      <c r="AC59" s="234" t="s">
        <v>52</v>
      </c>
      <c r="AD59" s="235"/>
      <c r="AE59" s="123"/>
      <c r="AF59" s="237">
        <v>184.25</v>
      </c>
      <c r="AG59" s="238"/>
      <c r="AH59" s="238"/>
      <c r="AI59" s="125"/>
      <c r="AJ59" s="11" t="s">
        <v>52</v>
      </c>
      <c r="AK59" s="28"/>
    </row>
    <row r="60" spans="1:38" ht="18.75" customHeight="1" x14ac:dyDescent="0.2">
      <c r="A60" s="42"/>
      <c r="B60" s="94">
        <f t="shared" si="0"/>
        <v>38</v>
      </c>
      <c r="C60" s="94"/>
      <c r="D60" s="95"/>
      <c r="E60" s="88"/>
      <c r="F60" s="232">
        <v>367</v>
      </c>
      <c r="G60" s="233"/>
      <c r="H60" s="234" t="s">
        <v>52</v>
      </c>
      <c r="I60" s="235"/>
      <c r="J60" s="123"/>
      <c r="K60" s="122">
        <v>1</v>
      </c>
      <c r="L60" s="123" t="s">
        <v>16</v>
      </c>
      <c r="M60" s="122">
        <v>1</v>
      </c>
      <c r="N60" s="123"/>
      <c r="O60" s="234" t="s">
        <v>9</v>
      </c>
      <c r="P60" s="235"/>
      <c r="Q60" s="123"/>
      <c r="R60" s="122"/>
      <c r="S60" s="123" t="s">
        <v>16</v>
      </c>
      <c r="T60" s="142">
        <v>275.5</v>
      </c>
      <c r="U60" s="123"/>
      <c r="V60" s="234" t="s">
        <v>52</v>
      </c>
      <c r="W60" s="235"/>
      <c r="X60" s="123"/>
      <c r="Y60" s="122"/>
      <c r="Z60" s="123" t="s">
        <v>16</v>
      </c>
      <c r="AA60" s="129">
        <v>117.75</v>
      </c>
      <c r="AB60" s="123"/>
      <c r="AC60" s="234" t="s">
        <v>52</v>
      </c>
      <c r="AD60" s="235"/>
      <c r="AE60" s="123"/>
      <c r="AF60" s="237">
        <v>184.25</v>
      </c>
      <c r="AG60" s="238"/>
      <c r="AH60" s="238"/>
      <c r="AI60" s="125"/>
      <c r="AJ60" s="241" t="s">
        <v>52</v>
      </c>
      <c r="AK60" s="28"/>
    </row>
    <row r="61" spans="1:38" ht="18.75" customHeight="1" x14ac:dyDescent="0.2">
      <c r="A61" s="42"/>
      <c r="B61" s="94">
        <f t="shared" si="0"/>
        <v>39</v>
      </c>
      <c r="C61" s="94"/>
      <c r="D61" s="95"/>
      <c r="E61" s="88"/>
      <c r="F61" s="232">
        <v>236</v>
      </c>
      <c r="G61" s="233"/>
      <c r="H61" s="234" t="s">
        <v>52</v>
      </c>
      <c r="I61" s="235"/>
      <c r="J61" s="123"/>
      <c r="K61" s="122">
        <v>1</v>
      </c>
      <c r="L61" s="123" t="s">
        <v>16</v>
      </c>
      <c r="M61" s="122">
        <v>1</v>
      </c>
      <c r="N61" s="123"/>
      <c r="O61" s="234" t="s">
        <v>9</v>
      </c>
      <c r="P61" s="235"/>
      <c r="Q61" s="123"/>
      <c r="R61" s="122"/>
      <c r="S61" s="123" t="s">
        <v>16</v>
      </c>
      <c r="T61" s="142">
        <v>293.5</v>
      </c>
      <c r="U61" s="123"/>
      <c r="V61" s="234" t="s">
        <v>52</v>
      </c>
      <c r="W61" s="235"/>
      <c r="X61" s="123"/>
      <c r="Y61" s="122"/>
      <c r="Z61" s="123" t="s">
        <v>16</v>
      </c>
      <c r="AA61" s="122">
        <v>125</v>
      </c>
      <c r="AB61" s="123"/>
      <c r="AC61" s="234" t="s">
        <v>52</v>
      </c>
      <c r="AD61" s="235"/>
      <c r="AE61" s="123"/>
      <c r="AF61" s="239">
        <v>191.5</v>
      </c>
      <c r="AG61" s="240"/>
      <c r="AH61" s="240"/>
      <c r="AI61" s="125"/>
      <c r="AJ61" s="241" t="s">
        <v>52</v>
      </c>
      <c r="AK61" s="28"/>
    </row>
    <row r="62" spans="1:38" ht="18.75" customHeight="1" x14ac:dyDescent="0.2">
      <c r="A62" s="42"/>
      <c r="B62" s="94">
        <f t="shared" si="0"/>
        <v>40</v>
      </c>
      <c r="C62" s="94"/>
      <c r="D62" s="95"/>
      <c r="E62" s="88"/>
      <c r="F62" s="232">
        <v>236</v>
      </c>
      <c r="G62" s="233"/>
      <c r="H62" s="234" t="s">
        <v>52</v>
      </c>
      <c r="I62" s="235"/>
      <c r="J62" s="123"/>
      <c r="K62" s="122">
        <v>1</v>
      </c>
      <c r="L62" s="123" t="s">
        <v>16</v>
      </c>
      <c r="M62" s="122">
        <v>1</v>
      </c>
      <c r="N62" s="123"/>
      <c r="O62" s="234" t="s">
        <v>9</v>
      </c>
      <c r="P62" s="235"/>
      <c r="Q62" s="123"/>
      <c r="R62" s="122"/>
      <c r="S62" s="123" t="s">
        <v>16</v>
      </c>
      <c r="T62" s="142">
        <v>363.5</v>
      </c>
      <c r="U62" s="123"/>
      <c r="V62" s="234" t="s">
        <v>52</v>
      </c>
      <c r="W62" s="235"/>
      <c r="X62" s="123"/>
      <c r="Y62" s="122"/>
      <c r="Z62" s="123" t="s">
        <v>16</v>
      </c>
      <c r="AA62" s="122">
        <v>125</v>
      </c>
      <c r="AB62" s="123"/>
      <c r="AC62" s="234" t="s">
        <v>52</v>
      </c>
      <c r="AD62" s="235"/>
      <c r="AE62" s="123"/>
      <c r="AF62" s="239">
        <v>191.5</v>
      </c>
      <c r="AG62" s="240"/>
      <c r="AH62" s="240"/>
      <c r="AI62" s="125"/>
      <c r="AJ62" s="241" t="s">
        <v>52</v>
      </c>
      <c r="AK62" s="28"/>
    </row>
    <row r="63" spans="1:38" ht="18.75" customHeight="1" x14ac:dyDescent="0.2">
      <c r="A63" s="42"/>
      <c r="B63" s="94">
        <f t="shared" si="0"/>
        <v>41</v>
      </c>
      <c r="C63" s="94"/>
      <c r="D63" s="95"/>
      <c r="E63" s="88"/>
      <c r="F63" s="232">
        <v>266</v>
      </c>
      <c r="G63" s="233"/>
      <c r="H63" s="234" t="s">
        <v>52</v>
      </c>
      <c r="I63" s="235"/>
      <c r="J63" s="123"/>
      <c r="K63" s="122">
        <v>1</v>
      </c>
      <c r="L63" s="123" t="s">
        <v>16</v>
      </c>
      <c r="M63" s="122">
        <v>1</v>
      </c>
      <c r="N63" s="123"/>
      <c r="O63" s="234" t="s">
        <v>9</v>
      </c>
      <c r="P63" s="235"/>
      <c r="Q63" s="123"/>
      <c r="R63" s="122"/>
      <c r="S63" s="123" t="s">
        <v>16</v>
      </c>
      <c r="T63" s="142">
        <v>341.5</v>
      </c>
      <c r="U63" s="123"/>
      <c r="V63" s="234" t="s">
        <v>52</v>
      </c>
      <c r="W63" s="235"/>
      <c r="X63" s="123"/>
      <c r="Y63" s="122"/>
      <c r="Z63" s="123" t="s">
        <v>16</v>
      </c>
      <c r="AA63" s="129">
        <v>117.75</v>
      </c>
      <c r="AB63" s="123"/>
      <c r="AC63" s="234" t="s">
        <v>52</v>
      </c>
      <c r="AD63" s="235"/>
      <c r="AE63" s="123"/>
      <c r="AF63" s="237">
        <v>184.25</v>
      </c>
      <c r="AG63" s="238"/>
      <c r="AH63" s="238"/>
      <c r="AI63" s="125"/>
      <c r="AJ63" s="241" t="s">
        <v>52</v>
      </c>
      <c r="AK63" s="28"/>
    </row>
    <row r="64" spans="1:38" ht="18.75" customHeight="1" x14ac:dyDescent="0.2">
      <c r="A64" s="42"/>
      <c r="B64" s="94">
        <f t="shared" si="0"/>
        <v>42</v>
      </c>
      <c r="C64" s="94"/>
      <c r="D64" s="95"/>
      <c r="E64" s="88"/>
      <c r="F64" s="232">
        <v>287</v>
      </c>
      <c r="G64" s="233"/>
      <c r="H64" s="234" t="s">
        <v>52</v>
      </c>
      <c r="I64" s="235"/>
      <c r="J64" s="123"/>
      <c r="K64" s="122">
        <v>1</v>
      </c>
      <c r="L64" s="123" t="s">
        <v>16</v>
      </c>
      <c r="M64" s="122">
        <v>1</v>
      </c>
      <c r="N64" s="123"/>
      <c r="O64" s="234" t="s">
        <v>9</v>
      </c>
      <c r="P64" s="235"/>
      <c r="Q64" s="123"/>
      <c r="R64" s="122"/>
      <c r="S64" s="123" t="s">
        <v>16</v>
      </c>
      <c r="T64" s="142">
        <v>275.5</v>
      </c>
      <c r="U64" s="123"/>
      <c r="V64" s="234" t="s">
        <v>52</v>
      </c>
      <c r="W64" s="235"/>
      <c r="X64" s="123"/>
      <c r="Y64" s="122"/>
      <c r="Z64" s="123" t="s">
        <v>16</v>
      </c>
      <c r="AA64" s="129">
        <v>117.75</v>
      </c>
      <c r="AB64" s="123"/>
      <c r="AC64" s="234" t="s">
        <v>52</v>
      </c>
      <c r="AD64" s="235"/>
      <c r="AE64" s="123"/>
      <c r="AF64" s="237">
        <v>184.25</v>
      </c>
      <c r="AG64" s="238"/>
      <c r="AH64" s="238"/>
      <c r="AI64" s="125"/>
      <c r="AJ64" s="241" t="s">
        <v>52</v>
      </c>
      <c r="AK64" s="28"/>
    </row>
    <row r="65" spans="1:37" ht="18.75" customHeight="1" x14ac:dyDescent="0.2">
      <c r="A65" s="42"/>
      <c r="B65" s="94">
        <f t="shared" si="0"/>
        <v>43</v>
      </c>
      <c r="C65" s="94"/>
      <c r="D65" s="95"/>
      <c r="E65" s="88"/>
      <c r="F65" s="232">
        <v>243</v>
      </c>
      <c r="G65" s="233"/>
      <c r="H65" s="234" t="s">
        <v>52</v>
      </c>
      <c r="I65" s="235"/>
      <c r="J65" s="123"/>
      <c r="K65" s="122">
        <v>1</v>
      </c>
      <c r="L65" s="123" t="s">
        <v>16</v>
      </c>
      <c r="M65" s="122">
        <v>1</v>
      </c>
      <c r="N65" s="123"/>
      <c r="O65" s="234" t="s">
        <v>9</v>
      </c>
      <c r="P65" s="235"/>
      <c r="Q65" s="123"/>
      <c r="R65" s="122"/>
      <c r="S65" s="123" t="s">
        <v>16</v>
      </c>
      <c r="T65" s="142">
        <v>310.5</v>
      </c>
      <c r="U65" s="123"/>
      <c r="V65" s="234" t="s">
        <v>52</v>
      </c>
      <c r="W65" s="235"/>
      <c r="X65" s="123"/>
      <c r="Y65" s="122"/>
      <c r="Z65" s="123" t="s">
        <v>16</v>
      </c>
      <c r="AA65" s="129">
        <v>131.75</v>
      </c>
      <c r="AB65" s="123"/>
      <c r="AC65" s="234" t="s">
        <v>52</v>
      </c>
      <c r="AD65" s="235"/>
      <c r="AE65" s="123"/>
      <c r="AF65" s="237">
        <v>198.25</v>
      </c>
      <c r="AG65" s="238"/>
      <c r="AH65" s="238"/>
      <c r="AI65" s="125"/>
      <c r="AJ65" s="241" t="s">
        <v>52</v>
      </c>
      <c r="AK65" s="28"/>
    </row>
    <row r="66" spans="1:37" ht="18.75" customHeight="1" x14ac:dyDescent="0.2">
      <c r="A66" s="42"/>
      <c r="B66" s="94">
        <f t="shared" si="0"/>
        <v>44</v>
      </c>
      <c r="C66" s="94"/>
      <c r="D66" s="95"/>
      <c r="E66" s="88"/>
      <c r="F66" s="232">
        <v>253</v>
      </c>
      <c r="G66" s="233"/>
      <c r="H66" s="234" t="s">
        <v>52</v>
      </c>
      <c r="I66" s="235"/>
      <c r="J66" s="123"/>
      <c r="K66" s="122">
        <v>1</v>
      </c>
      <c r="L66" s="123" t="s">
        <v>16</v>
      </c>
      <c r="M66" s="122">
        <v>1</v>
      </c>
      <c r="N66" s="123"/>
      <c r="O66" s="234" t="s">
        <v>9</v>
      </c>
      <c r="P66" s="235"/>
      <c r="Q66" s="123"/>
      <c r="R66" s="122"/>
      <c r="S66" s="123" t="s">
        <v>16</v>
      </c>
      <c r="T66" s="142">
        <v>310.5</v>
      </c>
      <c r="U66" s="123"/>
      <c r="V66" s="234" t="s">
        <v>52</v>
      </c>
      <c r="W66" s="235"/>
      <c r="X66" s="123"/>
      <c r="Y66" s="122"/>
      <c r="Z66" s="123" t="s">
        <v>16</v>
      </c>
      <c r="AA66" s="129">
        <v>131.75</v>
      </c>
      <c r="AB66" s="123"/>
      <c r="AC66" s="234" t="s">
        <v>52</v>
      </c>
      <c r="AD66" s="235"/>
      <c r="AE66" s="123"/>
      <c r="AF66" s="237">
        <v>198.25</v>
      </c>
      <c r="AG66" s="238"/>
      <c r="AH66" s="238"/>
      <c r="AI66" s="125"/>
      <c r="AJ66" s="241" t="s">
        <v>52</v>
      </c>
      <c r="AK66" s="28"/>
    </row>
    <row r="67" spans="1:37" ht="18.75" customHeight="1" x14ac:dyDescent="0.2">
      <c r="A67" s="42"/>
      <c r="B67" s="94">
        <f t="shared" si="0"/>
        <v>45</v>
      </c>
      <c r="C67" s="94"/>
      <c r="D67" s="95"/>
      <c r="E67" s="88"/>
      <c r="F67" s="232">
        <v>262</v>
      </c>
      <c r="G67" s="233"/>
      <c r="H67" s="234" t="s">
        <v>52</v>
      </c>
      <c r="I67" s="235"/>
      <c r="J67" s="123"/>
      <c r="K67" s="122">
        <v>1</v>
      </c>
      <c r="L67" s="123" t="s">
        <v>16</v>
      </c>
      <c r="M67" s="122">
        <v>1</v>
      </c>
      <c r="N67" s="123"/>
      <c r="O67" s="234" t="s">
        <v>9</v>
      </c>
      <c r="P67" s="235"/>
      <c r="Q67" s="123"/>
      <c r="R67" s="122"/>
      <c r="S67" s="123" t="s">
        <v>16</v>
      </c>
      <c r="T67" s="142">
        <v>384.5</v>
      </c>
      <c r="U67" s="123"/>
      <c r="V67" s="234" t="s">
        <v>52</v>
      </c>
      <c r="W67" s="235"/>
      <c r="X67" s="123"/>
      <c r="Y67" s="122"/>
      <c r="Z67" s="123" t="s">
        <v>16</v>
      </c>
      <c r="AA67" s="129">
        <v>131.75</v>
      </c>
      <c r="AB67" s="123"/>
      <c r="AC67" s="234" t="s">
        <v>52</v>
      </c>
      <c r="AD67" s="235"/>
      <c r="AE67" s="123"/>
      <c r="AF67" s="237">
        <v>198.25</v>
      </c>
      <c r="AG67" s="238"/>
      <c r="AH67" s="238"/>
      <c r="AI67" s="125"/>
      <c r="AJ67" s="241" t="s">
        <v>52</v>
      </c>
      <c r="AK67" s="28"/>
    </row>
    <row r="68" spans="1:37" ht="18.75" customHeight="1" x14ac:dyDescent="0.2">
      <c r="A68" s="42"/>
      <c r="B68" s="94">
        <f t="shared" si="0"/>
        <v>46</v>
      </c>
      <c r="C68" s="94"/>
      <c r="D68" s="95"/>
      <c r="E68" s="88"/>
      <c r="F68" s="232">
        <v>405</v>
      </c>
      <c r="G68" s="233"/>
      <c r="H68" s="234" t="s">
        <v>52</v>
      </c>
      <c r="I68" s="235"/>
      <c r="J68" s="123"/>
      <c r="K68" s="122">
        <v>1</v>
      </c>
      <c r="L68" s="123" t="s">
        <v>16</v>
      </c>
      <c r="M68" s="122">
        <v>1</v>
      </c>
      <c r="N68" s="123"/>
      <c r="O68" s="234" t="s">
        <v>9</v>
      </c>
      <c r="P68" s="235"/>
      <c r="Q68" s="123"/>
      <c r="R68" s="122"/>
      <c r="S68" s="123" t="s">
        <v>16</v>
      </c>
      <c r="T68" s="142">
        <v>341.5</v>
      </c>
      <c r="U68" s="123"/>
      <c r="V68" s="234" t="s">
        <v>52</v>
      </c>
      <c r="W68" s="235"/>
      <c r="X68" s="123"/>
      <c r="Y68" s="122"/>
      <c r="Z68" s="123" t="s">
        <v>16</v>
      </c>
      <c r="AA68" s="129">
        <v>117.75</v>
      </c>
      <c r="AB68" s="123"/>
      <c r="AC68" s="234" t="s">
        <v>52</v>
      </c>
      <c r="AD68" s="235"/>
      <c r="AE68" s="123"/>
      <c r="AF68" s="237">
        <v>184.25</v>
      </c>
      <c r="AG68" s="238"/>
      <c r="AH68" s="238"/>
      <c r="AI68" s="125"/>
      <c r="AJ68" s="241" t="s">
        <v>52</v>
      </c>
      <c r="AK68" s="28"/>
    </row>
    <row r="69" spans="1:37" ht="18.75" customHeight="1" x14ac:dyDescent="0.2">
      <c r="A69" s="42"/>
      <c r="B69" s="94">
        <f t="shared" si="0"/>
        <v>47</v>
      </c>
      <c r="C69" s="94"/>
      <c r="D69" s="95"/>
      <c r="E69" s="88"/>
      <c r="F69" s="232">
        <v>273</v>
      </c>
      <c r="G69" s="233"/>
      <c r="H69" s="234" t="s">
        <v>52</v>
      </c>
      <c r="I69" s="235"/>
      <c r="J69" s="123"/>
      <c r="K69" s="122">
        <v>1</v>
      </c>
      <c r="L69" s="123" t="s">
        <v>16</v>
      </c>
      <c r="M69" s="122">
        <v>1</v>
      </c>
      <c r="N69" s="123"/>
      <c r="O69" s="234" t="s">
        <v>9</v>
      </c>
      <c r="P69" s="235"/>
      <c r="Q69" s="123"/>
      <c r="R69" s="122"/>
      <c r="S69" s="123" t="s">
        <v>16</v>
      </c>
      <c r="T69" s="142">
        <v>341.5</v>
      </c>
      <c r="U69" s="123"/>
      <c r="V69" s="234" t="s">
        <v>52</v>
      </c>
      <c r="W69" s="235"/>
      <c r="X69" s="123"/>
      <c r="Y69" s="122"/>
      <c r="Z69" s="123" t="s">
        <v>16</v>
      </c>
      <c r="AA69" s="129">
        <v>117.75</v>
      </c>
      <c r="AB69" s="123"/>
      <c r="AC69" s="234" t="s">
        <v>52</v>
      </c>
      <c r="AD69" s="235"/>
      <c r="AE69" s="123"/>
      <c r="AF69" s="237">
        <v>184.25</v>
      </c>
      <c r="AG69" s="238"/>
      <c r="AH69" s="238"/>
      <c r="AI69" s="125"/>
      <c r="AJ69" s="241" t="s">
        <v>52</v>
      </c>
      <c r="AK69" s="28"/>
    </row>
    <row r="70" spans="1:37" ht="18.75" customHeight="1" x14ac:dyDescent="0.2">
      <c r="A70" s="42"/>
      <c r="B70" s="94">
        <f t="shared" si="0"/>
        <v>48</v>
      </c>
      <c r="C70" s="94"/>
      <c r="D70" s="95"/>
      <c r="E70" s="88"/>
      <c r="F70" s="232">
        <v>240</v>
      </c>
      <c r="G70" s="233"/>
      <c r="H70" s="234" t="s">
        <v>52</v>
      </c>
      <c r="I70" s="235"/>
      <c r="J70" s="123"/>
      <c r="K70" s="122">
        <v>1</v>
      </c>
      <c r="L70" s="123" t="s">
        <v>16</v>
      </c>
      <c r="M70" s="122">
        <v>1</v>
      </c>
      <c r="N70" s="123"/>
      <c r="O70" s="234" t="s">
        <v>9</v>
      </c>
      <c r="P70" s="235"/>
      <c r="Q70" s="123"/>
      <c r="R70" s="122"/>
      <c r="S70" s="123" t="s">
        <v>16</v>
      </c>
      <c r="T70" s="142">
        <v>363.5</v>
      </c>
      <c r="U70" s="123"/>
      <c r="V70" s="234" t="s">
        <v>52</v>
      </c>
      <c r="W70" s="235"/>
      <c r="X70" s="123"/>
      <c r="Y70" s="122"/>
      <c r="Z70" s="123" t="s">
        <v>16</v>
      </c>
      <c r="AA70" s="122">
        <v>125</v>
      </c>
      <c r="AB70" s="123"/>
      <c r="AC70" s="234" t="s">
        <v>52</v>
      </c>
      <c r="AD70" s="235"/>
      <c r="AE70" s="123"/>
      <c r="AF70" s="239">
        <v>191.5</v>
      </c>
      <c r="AG70" s="240"/>
      <c r="AH70" s="240"/>
      <c r="AI70" s="125"/>
      <c r="AJ70" s="241" t="s">
        <v>52</v>
      </c>
      <c r="AK70" s="28"/>
    </row>
    <row r="71" spans="1:37" ht="18.75" customHeight="1" x14ac:dyDescent="0.2">
      <c r="A71" s="42"/>
      <c r="B71" s="94">
        <f t="shared" si="0"/>
        <v>49</v>
      </c>
      <c r="C71" s="94"/>
      <c r="D71" s="95"/>
      <c r="E71" s="88"/>
      <c r="F71" s="232">
        <v>240</v>
      </c>
      <c r="G71" s="233"/>
      <c r="H71" s="234" t="s">
        <v>52</v>
      </c>
      <c r="I71" s="235"/>
      <c r="J71" s="123"/>
      <c r="K71" s="122">
        <v>1</v>
      </c>
      <c r="L71" s="123" t="s">
        <v>16</v>
      </c>
      <c r="M71" s="122">
        <v>1</v>
      </c>
      <c r="N71" s="123"/>
      <c r="O71" s="234" t="s">
        <v>9</v>
      </c>
      <c r="P71" s="235"/>
      <c r="Q71" s="123"/>
      <c r="R71" s="122"/>
      <c r="S71" s="123" t="s">
        <v>16</v>
      </c>
      <c r="T71" s="142">
        <v>363.5</v>
      </c>
      <c r="U71" s="123"/>
      <c r="V71" s="234" t="s">
        <v>52</v>
      </c>
      <c r="W71" s="235"/>
      <c r="X71" s="123"/>
      <c r="Y71" s="122"/>
      <c r="Z71" s="123" t="s">
        <v>16</v>
      </c>
      <c r="AA71" s="122">
        <v>125</v>
      </c>
      <c r="AB71" s="123"/>
      <c r="AC71" s="234" t="s">
        <v>52</v>
      </c>
      <c r="AD71" s="235"/>
      <c r="AE71" s="123"/>
      <c r="AF71" s="239">
        <v>191.5</v>
      </c>
      <c r="AG71" s="240"/>
      <c r="AH71" s="240"/>
      <c r="AI71" s="125"/>
      <c r="AJ71" s="241" t="s">
        <v>52</v>
      </c>
      <c r="AK71" s="28"/>
    </row>
    <row r="72" spans="1:37" ht="18.75" customHeight="1" x14ac:dyDescent="0.2">
      <c r="A72" s="42"/>
      <c r="B72" s="94">
        <f t="shared" si="0"/>
        <v>50</v>
      </c>
      <c r="C72" s="94"/>
      <c r="D72" s="95"/>
      <c r="E72" s="88"/>
      <c r="F72" s="232">
        <v>313</v>
      </c>
      <c r="G72" s="233"/>
      <c r="H72" s="234" t="s">
        <v>52</v>
      </c>
      <c r="I72" s="235"/>
      <c r="J72" s="123"/>
      <c r="K72" s="122">
        <v>1</v>
      </c>
      <c r="L72" s="123" t="s">
        <v>16</v>
      </c>
      <c r="M72" s="122">
        <v>1</v>
      </c>
      <c r="N72" s="123"/>
      <c r="O72" s="234" t="s">
        <v>9</v>
      </c>
      <c r="P72" s="235"/>
      <c r="Q72" s="123"/>
      <c r="R72" s="122"/>
      <c r="S72" s="123" t="s">
        <v>16</v>
      </c>
      <c r="T72" s="142">
        <v>341.5</v>
      </c>
      <c r="U72" s="123"/>
      <c r="V72" s="234" t="s">
        <v>52</v>
      </c>
      <c r="W72" s="235"/>
      <c r="X72" s="123"/>
      <c r="Y72" s="122"/>
      <c r="Z72" s="123" t="s">
        <v>16</v>
      </c>
      <c r="AA72" s="129">
        <v>117.75</v>
      </c>
      <c r="AB72" s="123"/>
      <c r="AC72" s="234" t="s">
        <v>52</v>
      </c>
      <c r="AD72" s="235"/>
      <c r="AE72" s="123"/>
      <c r="AF72" s="237">
        <v>184.25</v>
      </c>
      <c r="AG72" s="238"/>
      <c r="AH72" s="238"/>
      <c r="AI72" s="125"/>
      <c r="AJ72" s="241" t="s">
        <v>52</v>
      </c>
      <c r="AK72" s="28"/>
    </row>
    <row r="73" spans="1:37" ht="18.75" customHeight="1" x14ac:dyDescent="0.2">
      <c r="A73" s="42"/>
      <c r="B73" s="94">
        <f t="shared" si="0"/>
        <v>51</v>
      </c>
      <c r="C73" s="94"/>
      <c r="D73" s="95"/>
      <c r="E73" s="88"/>
      <c r="F73" s="232">
        <v>320</v>
      </c>
      <c r="G73" s="233"/>
      <c r="H73" s="234" t="s">
        <v>52</v>
      </c>
      <c r="I73" s="235"/>
      <c r="J73" s="123"/>
      <c r="K73" s="122">
        <v>1</v>
      </c>
      <c r="L73" s="123" t="s">
        <v>16</v>
      </c>
      <c r="M73" s="122">
        <v>1</v>
      </c>
      <c r="N73" s="123"/>
      <c r="O73" s="234" t="s">
        <v>9</v>
      </c>
      <c r="P73" s="235"/>
      <c r="Q73" s="123"/>
      <c r="R73" s="122"/>
      <c r="S73" s="123" t="s">
        <v>16</v>
      </c>
      <c r="T73" s="142">
        <v>341.5</v>
      </c>
      <c r="U73" s="123"/>
      <c r="V73" s="234" t="s">
        <v>52</v>
      </c>
      <c r="W73" s="235"/>
      <c r="X73" s="123"/>
      <c r="Y73" s="122"/>
      <c r="Z73" s="123" t="s">
        <v>16</v>
      </c>
      <c r="AA73" s="129">
        <v>117.75</v>
      </c>
      <c r="AB73" s="123"/>
      <c r="AC73" s="234" t="s">
        <v>52</v>
      </c>
      <c r="AD73" s="235"/>
      <c r="AE73" s="123"/>
      <c r="AF73" s="237">
        <v>184.25</v>
      </c>
      <c r="AG73" s="238"/>
      <c r="AH73" s="238"/>
      <c r="AI73" s="125"/>
      <c r="AJ73" s="241" t="s">
        <v>52</v>
      </c>
      <c r="AK73" s="28"/>
    </row>
    <row r="74" spans="1:37" ht="18.75" customHeight="1" x14ac:dyDescent="0.2">
      <c r="A74" s="42"/>
      <c r="B74" s="94">
        <f t="shared" si="0"/>
        <v>52</v>
      </c>
      <c r="C74" s="94"/>
      <c r="D74" s="95"/>
      <c r="E74" s="88"/>
      <c r="F74" s="232">
        <v>256</v>
      </c>
      <c r="G74" s="233"/>
      <c r="H74" s="234" t="s">
        <v>52</v>
      </c>
      <c r="I74" s="235"/>
      <c r="J74" s="123"/>
      <c r="K74" s="122">
        <v>1</v>
      </c>
      <c r="L74" s="123" t="s">
        <v>16</v>
      </c>
      <c r="M74" s="122">
        <v>1</v>
      </c>
      <c r="N74" s="123"/>
      <c r="O74" s="234" t="s">
        <v>9</v>
      </c>
      <c r="P74" s="235"/>
      <c r="Q74" s="123"/>
      <c r="R74" s="122"/>
      <c r="S74" s="123" t="s">
        <v>16</v>
      </c>
      <c r="T74" s="142">
        <v>363.5</v>
      </c>
      <c r="U74" s="123"/>
      <c r="V74" s="234" t="s">
        <v>52</v>
      </c>
      <c r="W74" s="235"/>
      <c r="X74" s="123"/>
      <c r="Y74" s="122"/>
      <c r="Z74" s="123" t="s">
        <v>16</v>
      </c>
      <c r="AA74" s="122">
        <v>125</v>
      </c>
      <c r="AB74" s="123"/>
      <c r="AC74" s="234" t="s">
        <v>52</v>
      </c>
      <c r="AD74" s="235"/>
      <c r="AE74" s="123"/>
      <c r="AF74" s="239">
        <v>191.5</v>
      </c>
      <c r="AG74" s="240"/>
      <c r="AH74" s="240"/>
      <c r="AI74" s="125"/>
      <c r="AJ74" s="241" t="s">
        <v>52</v>
      </c>
      <c r="AK74" s="28"/>
    </row>
    <row r="75" spans="1:37" ht="18.75" customHeight="1" x14ac:dyDescent="0.2">
      <c r="A75" s="42"/>
      <c r="B75" s="94">
        <f t="shared" si="0"/>
        <v>53</v>
      </c>
      <c r="C75" s="94"/>
      <c r="D75" s="95"/>
      <c r="E75" s="88"/>
      <c r="F75" s="232">
        <v>260</v>
      </c>
      <c r="G75" s="233"/>
      <c r="H75" s="234" t="s">
        <v>52</v>
      </c>
      <c r="I75" s="235"/>
      <c r="J75" s="123"/>
      <c r="K75" s="122">
        <v>1</v>
      </c>
      <c r="L75" s="123" t="s">
        <v>16</v>
      </c>
      <c r="M75" s="122">
        <v>1</v>
      </c>
      <c r="N75" s="123"/>
      <c r="O75" s="234" t="s">
        <v>9</v>
      </c>
      <c r="P75" s="235"/>
      <c r="Q75" s="123"/>
      <c r="R75" s="122"/>
      <c r="S75" s="123" t="s">
        <v>16</v>
      </c>
      <c r="T75" s="142">
        <v>363.5</v>
      </c>
      <c r="U75" s="123"/>
      <c r="V75" s="234" t="s">
        <v>52</v>
      </c>
      <c r="W75" s="235"/>
      <c r="X75" s="123"/>
      <c r="Y75" s="122"/>
      <c r="Z75" s="123" t="s">
        <v>16</v>
      </c>
      <c r="AA75" s="122">
        <v>125</v>
      </c>
      <c r="AB75" s="123"/>
      <c r="AC75" s="234" t="s">
        <v>52</v>
      </c>
      <c r="AD75" s="235"/>
      <c r="AE75" s="123"/>
      <c r="AF75" s="239">
        <v>191.5</v>
      </c>
      <c r="AG75" s="240"/>
      <c r="AH75" s="240"/>
      <c r="AI75" s="125"/>
      <c r="AJ75" s="241" t="s">
        <v>52</v>
      </c>
      <c r="AK75" s="28"/>
    </row>
    <row r="76" spans="1:37" ht="18.75" customHeight="1" x14ac:dyDescent="0.2">
      <c r="A76" s="42"/>
      <c r="B76" s="94">
        <f t="shared" si="0"/>
        <v>54</v>
      </c>
      <c r="C76" s="94"/>
      <c r="D76" s="95"/>
      <c r="E76" s="88"/>
      <c r="F76" s="232">
        <v>272</v>
      </c>
      <c r="G76" s="233"/>
      <c r="H76" s="234" t="s">
        <v>52</v>
      </c>
      <c r="I76" s="235"/>
      <c r="J76" s="123"/>
      <c r="K76" s="122">
        <v>1</v>
      </c>
      <c r="L76" s="123" t="s">
        <v>16</v>
      </c>
      <c r="M76" s="122">
        <v>1</v>
      </c>
      <c r="N76" s="123"/>
      <c r="O76" s="234" t="s">
        <v>9</v>
      </c>
      <c r="P76" s="235"/>
      <c r="Q76" s="123"/>
      <c r="R76" s="122"/>
      <c r="S76" s="123" t="s">
        <v>16</v>
      </c>
      <c r="T76" s="142">
        <v>293.5</v>
      </c>
      <c r="U76" s="123"/>
      <c r="V76" s="234" t="s">
        <v>52</v>
      </c>
      <c r="W76" s="235"/>
      <c r="X76" s="123"/>
      <c r="Y76" s="122"/>
      <c r="Z76" s="123" t="s">
        <v>16</v>
      </c>
      <c r="AA76" s="122">
        <v>125</v>
      </c>
      <c r="AB76" s="123"/>
      <c r="AC76" s="234" t="s">
        <v>52</v>
      </c>
      <c r="AD76" s="235"/>
      <c r="AE76" s="123"/>
      <c r="AF76" s="239">
        <v>191.5</v>
      </c>
      <c r="AG76" s="240"/>
      <c r="AH76" s="240"/>
      <c r="AI76" s="125"/>
      <c r="AJ76" s="241" t="s">
        <v>52</v>
      </c>
      <c r="AK76" s="28"/>
    </row>
    <row r="77" spans="1:37" ht="18.75" customHeight="1" x14ac:dyDescent="0.2">
      <c r="A77" s="42"/>
      <c r="B77" s="94">
        <f t="shared" si="0"/>
        <v>55</v>
      </c>
      <c r="C77" s="94"/>
      <c r="D77" s="95"/>
      <c r="E77" s="88"/>
      <c r="F77" s="232">
        <v>428</v>
      </c>
      <c r="G77" s="233"/>
      <c r="H77" s="234" t="s">
        <v>52</v>
      </c>
      <c r="I77" s="235"/>
      <c r="J77" s="123"/>
      <c r="K77" s="122">
        <v>1</v>
      </c>
      <c r="L77" s="123" t="s">
        <v>16</v>
      </c>
      <c r="M77" s="122">
        <v>1</v>
      </c>
      <c r="N77" s="123"/>
      <c r="O77" s="234" t="s">
        <v>9</v>
      </c>
      <c r="P77" s="235"/>
      <c r="Q77" s="123"/>
      <c r="R77" s="122"/>
      <c r="S77" s="123" t="s">
        <v>16</v>
      </c>
      <c r="T77" s="142">
        <v>275.5</v>
      </c>
      <c r="U77" s="123"/>
      <c r="V77" s="234" t="s">
        <v>52</v>
      </c>
      <c r="W77" s="235"/>
      <c r="X77" s="123"/>
      <c r="Y77" s="122"/>
      <c r="Z77" s="123" t="s">
        <v>16</v>
      </c>
      <c r="AA77" s="129">
        <v>117.75</v>
      </c>
      <c r="AB77" s="123"/>
      <c r="AC77" s="234" t="s">
        <v>52</v>
      </c>
      <c r="AD77" s="235"/>
      <c r="AE77" s="123"/>
      <c r="AF77" s="237">
        <v>184.25</v>
      </c>
      <c r="AG77" s="238"/>
      <c r="AH77" s="238"/>
      <c r="AI77" s="125"/>
      <c r="AJ77" s="241" t="s">
        <v>52</v>
      </c>
      <c r="AK77" s="28"/>
    </row>
    <row r="78" spans="1:37" ht="18.75" customHeight="1" x14ac:dyDescent="0.2">
      <c r="A78" s="42"/>
      <c r="B78" s="94">
        <f t="shared" si="0"/>
        <v>56</v>
      </c>
      <c r="C78" s="94"/>
      <c r="D78" s="95"/>
      <c r="E78" s="88"/>
      <c r="F78" s="232">
        <v>522</v>
      </c>
      <c r="G78" s="233"/>
      <c r="H78" s="234" t="s">
        <v>52</v>
      </c>
      <c r="I78" s="235"/>
      <c r="J78" s="123"/>
      <c r="K78" s="122">
        <v>1</v>
      </c>
      <c r="L78" s="123" t="s">
        <v>16</v>
      </c>
      <c r="M78" s="122">
        <v>1</v>
      </c>
      <c r="N78" s="123"/>
      <c r="O78" s="234" t="s">
        <v>9</v>
      </c>
      <c r="P78" s="235"/>
      <c r="Q78" s="123"/>
      <c r="R78" s="122"/>
      <c r="S78" s="123" t="s">
        <v>16</v>
      </c>
      <c r="T78" s="122">
        <v>403</v>
      </c>
      <c r="U78" s="123"/>
      <c r="V78" s="234" t="s">
        <v>52</v>
      </c>
      <c r="W78" s="235"/>
      <c r="X78" s="123"/>
      <c r="Y78" s="122"/>
      <c r="Z78" s="123" t="s">
        <v>16</v>
      </c>
      <c r="AA78" s="122">
        <v>188</v>
      </c>
      <c r="AB78" s="123"/>
      <c r="AC78" s="234" t="s">
        <v>52</v>
      </c>
      <c r="AD78" s="235"/>
      <c r="AE78" s="123"/>
      <c r="AF78" s="232">
        <v>220</v>
      </c>
      <c r="AG78" s="236"/>
      <c r="AH78" s="236"/>
      <c r="AI78" s="125"/>
      <c r="AJ78" s="241" t="s">
        <v>52</v>
      </c>
      <c r="AK78" s="28"/>
    </row>
    <row r="79" spans="1:37" ht="18.75" customHeight="1" x14ac:dyDescent="0.2">
      <c r="A79" s="42"/>
      <c r="B79" s="94">
        <f t="shared" si="0"/>
        <v>57</v>
      </c>
      <c r="C79" s="94"/>
      <c r="D79" s="95"/>
      <c r="E79" s="88"/>
      <c r="F79" s="232">
        <v>488</v>
      </c>
      <c r="G79" s="233"/>
      <c r="H79" s="234" t="s">
        <v>52</v>
      </c>
      <c r="I79" s="235"/>
      <c r="J79" s="123"/>
      <c r="K79" s="122">
        <v>1</v>
      </c>
      <c r="L79" s="123" t="s">
        <v>16</v>
      </c>
      <c r="M79" s="122">
        <v>1</v>
      </c>
      <c r="N79" s="123"/>
      <c r="O79" s="234" t="s">
        <v>9</v>
      </c>
      <c r="P79" s="235"/>
      <c r="Q79" s="123"/>
      <c r="R79" s="122"/>
      <c r="S79" s="123" t="s">
        <v>16</v>
      </c>
      <c r="T79" s="122">
        <v>413</v>
      </c>
      <c r="U79" s="123"/>
      <c r="V79" s="234" t="s">
        <v>52</v>
      </c>
      <c r="W79" s="235"/>
      <c r="X79" s="123"/>
      <c r="Y79" s="122"/>
      <c r="Z79" s="123" t="s">
        <v>16</v>
      </c>
      <c r="AA79" s="129">
        <v>198.25</v>
      </c>
      <c r="AB79" s="123"/>
      <c r="AC79" s="234" t="s">
        <v>52</v>
      </c>
      <c r="AD79" s="235"/>
      <c r="AE79" s="123"/>
      <c r="AF79" s="239">
        <v>223.5</v>
      </c>
      <c r="AG79" s="240"/>
      <c r="AH79" s="240"/>
      <c r="AI79" s="125"/>
      <c r="AJ79" s="241" t="s">
        <v>52</v>
      </c>
      <c r="AK79" s="28"/>
    </row>
    <row r="80" spans="1:37" ht="18.75" customHeight="1" x14ac:dyDescent="0.2">
      <c r="A80" s="42"/>
      <c r="B80" s="94">
        <f t="shared" si="0"/>
        <v>58</v>
      </c>
      <c r="C80" s="94"/>
      <c r="D80" s="95"/>
      <c r="E80" s="88"/>
      <c r="F80" s="232">
        <v>35</v>
      </c>
      <c r="G80" s="233"/>
      <c r="H80" s="234" t="s">
        <v>52</v>
      </c>
      <c r="I80" s="235"/>
      <c r="J80" s="123"/>
      <c r="K80" s="122">
        <v>0</v>
      </c>
      <c r="L80" s="123" t="s">
        <v>16</v>
      </c>
      <c r="M80" s="122">
        <v>0</v>
      </c>
      <c r="N80" s="123"/>
      <c r="O80" s="234" t="s">
        <v>9</v>
      </c>
      <c r="P80" s="235"/>
      <c r="Q80" s="123"/>
      <c r="R80" s="122"/>
      <c r="S80" s="123" t="s">
        <v>16</v>
      </c>
      <c r="T80" s="122">
        <v>0</v>
      </c>
      <c r="U80" s="123"/>
      <c r="V80" s="234" t="s">
        <v>52</v>
      </c>
      <c r="W80" s="235"/>
      <c r="X80" s="123"/>
      <c r="Y80" s="122"/>
      <c r="Z80" s="123" t="s">
        <v>16</v>
      </c>
      <c r="AA80" s="122">
        <v>0</v>
      </c>
      <c r="AB80" s="123"/>
      <c r="AC80" s="234" t="s">
        <v>52</v>
      </c>
      <c r="AD80" s="235"/>
      <c r="AE80" s="123"/>
      <c r="AF80" s="232">
        <v>0</v>
      </c>
      <c r="AG80" s="236"/>
      <c r="AH80" s="236"/>
      <c r="AI80" s="125"/>
      <c r="AJ80" s="241" t="s">
        <v>52</v>
      </c>
      <c r="AK80" s="28"/>
    </row>
    <row r="81" spans="1:37" ht="18.75" customHeight="1" x14ac:dyDescent="0.2">
      <c r="A81" s="42"/>
      <c r="B81" s="1" t="s">
        <v>35</v>
      </c>
      <c r="F81" s="232">
        <v>1106</v>
      </c>
      <c r="G81" s="232"/>
      <c r="H81" s="234" t="s">
        <v>52</v>
      </c>
      <c r="I81" s="235"/>
      <c r="J81" s="123"/>
      <c r="K81" s="122">
        <v>9</v>
      </c>
      <c r="L81" s="123" t="s">
        <v>16</v>
      </c>
      <c r="M81" s="122">
        <v>11</v>
      </c>
      <c r="N81" s="123"/>
      <c r="O81" s="234" t="s">
        <v>9</v>
      </c>
      <c r="P81" s="235"/>
      <c r="Q81" s="123"/>
      <c r="R81" s="122"/>
      <c r="S81" s="123" t="s">
        <v>16</v>
      </c>
      <c r="T81" s="122">
        <v>1250</v>
      </c>
      <c r="U81" s="123"/>
      <c r="V81" s="234" t="s">
        <v>52</v>
      </c>
      <c r="W81" s="235"/>
      <c r="X81" s="123"/>
      <c r="Y81" s="122"/>
      <c r="Z81" s="123" t="s">
        <v>16</v>
      </c>
      <c r="AA81" s="122">
        <v>360</v>
      </c>
      <c r="AB81" s="123"/>
      <c r="AC81" s="234" t="s">
        <v>52</v>
      </c>
      <c r="AD81" s="235"/>
      <c r="AE81" s="123"/>
      <c r="AF81" s="232">
        <v>805</v>
      </c>
      <c r="AG81" s="242"/>
      <c r="AH81" s="242"/>
      <c r="AI81" s="125"/>
      <c r="AJ81" s="11" t="s">
        <v>52</v>
      </c>
      <c r="AK81" s="28"/>
    </row>
    <row r="82" spans="1:37" ht="18.75" customHeight="1" x14ac:dyDescent="0.2">
      <c r="A82" s="42"/>
      <c r="B82" s="94">
        <f>B81+1</f>
        <v>60</v>
      </c>
      <c r="C82" s="94"/>
      <c r="D82" s="95"/>
      <c r="E82" s="88"/>
      <c r="F82" s="232">
        <v>980</v>
      </c>
      <c r="G82" s="232"/>
      <c r="H82" s="234" t="s">
        <v>52</v>
      </c>
      <c r="I82" s="235"/>
      <c r="J82" s="123"/>
      <c r="K82" s="122">
        <v>9</v>
      </c>
      <c r="L82" s="123" t="s">
        <v>16</v>
      </c>
      <c r="M82" s="122">
        <v>11</v>
      </c>
      <c r="N82" s="123"/>
      <c r="O82" s="234" t="s">
        <v>9</v>
      </c>
      <c r="P82" s="235"/>
      <c r="Q82" s="123"/>
      <c r="R82" s="122"/>
      <c r="S82" s="123" t="s">
        <v>16</v>
      </c>
      <c r="T82" s="122">
        <v>1250</v>
      </c>
      <c r="U82" s="123"/>
      <c r="V82" s="234" t="s">
        <v>52</v>
      </c>
      <c r="W82" s="235"/>
      <c r="X82" s="123"/>
      <c r="Y82" s="122"/>
      <c r="Z82" s="123" t="s">
        <v>16</v>
      </c>
      <c r="AA82" s="122">
        <v>360</v>
      </c>
      <c r="AB82" s="123"/>
      <c r="AC82" s="234" t="s">
        <v>52</v>
      </c>
      <c r="AD82" s="235"/>
      <c r="AE82" s="123"/>
      <c r="AF82" s="232">
        <v>750</v>
      </c>
      <c r="AG82" s="242"/>
      <c r="AH82" s="242"/>
      <c r="AI82" s="125"/>
      <c r="AJ82" s="11" t="s">
        <v>52</v>
      </c>
      <c r="AK82" s="28"/>
    </row>
    <row r="83" spans="1:37" ht="18.75" customHeight="1" x14ac:dyDescent="0.2">
      <c r="A83" s="42"/>
      <c r="B83" s="94">
        <f>B82+1</f>
        <v>61</v>
      </c>
      <c r="C83" s="94"/>
      <c r="D83" s="95"/>
      <c r="E83" s="88"/>
      <c r="F83" s="232">
        <v>1058</v>
      </c>
      <c r="G83" s="232"/>
      <c r="H83" s="234" t="s">
        <v>52</v>
      </c>
      <c r="I83" s="235"/>
      <c r="J83" s="123"/>
      <c r="K83" s="122">
        <v>9</v>
      </c>
      <c r="L83" s="123" t="s">
        <v>16</v>
      </c>
      <c r="M83" s="122">
        <v>11</v>
      </c>
      <c r="N83" s="123"/>
      <c r="O83" s="234" t="s">
        <v>9</v>
      </c>
      <c r="P83" s="235"/>
      <c r="Q83" s="123"/>
      <c r="R83" s="122"/>
      <c r="S83" s="123" t="s">
        <v>16</v>
      </c>
      <c r="T83" s="122">
        <v>1250</v>
      </c>
      <c r="U83" s="123"/>
      <c r="V83" s="234" t="s">
        <v>52</v>
      </c>
      <c r="W83" s="235"/>
      <c r="X83" s="123"/>
      <c r="Y83" s="122"/>
      <c r="Z83" s="123" t="s">
        <v>16</v>
      </c>
      <c r="AA83" s="122">
        <v>360</v>
      </c>
      <c r="AB83" s="123"/>
      <c r="AC83" s="234" t="s">
        <v>52</v>
      </c>
      <c r="AD83" s="235"/>
      <c r="AE83" s="123"/>
      <c r="AF83" s="232">
        <v>700</v>
      </c>
      <c r="AG83" s="242"/>
      <c r="AH83" s="242"/>
      <c r="AI83" s="125"/>
      <c r="AJ83" s="11" t="s">
        <v>52</v>
      </c>
      <c r="AK83" s="28"/>
    </row>
    <row r="84" spans="1:37" ht="18.75" customHeight="1" x14ac:dyDescent="0.2">
      <c r="A84" s="42"/>
      <c r="B84" s="94">
        <v>63</v>
      </c>
      <c r="C84" s="94"/>
      <c r="D84" s="95"/>
      <c r="E84" s="88"/>
      <c r="F84" s="232">
        <v>856</v>
      </c>
      <c r="G84" s="232"/>
      <c r="H84" s="234" t="s">
        <v>52</v>
      </c>
      <c r="I84" s="235"/>
      <c r="J84" s="123"/>
      <c r="K84" s="122">
        <v>10</v>
      </c>
      <c r="L84" s="123" t="s">
        <v>16</v>
      </c>
      <c r="M84" s="122">
        <v>11</v>
      </c>
      <c r="N84" s="123"/>
      <c r="O84" s="234" t="s">
        <v>9</v>
      </c>
      <c r="P84" s="235"/>
      <c r="Q84" s="123"/>
      <c r="R84" s="122"/>
      <c r="S84" s="123" t="s">
        <v>16</v>
      </c>
      <c r="T84" s="122">
        <v>1300</v>
      </c>
      <c r="U84" s="123"/>
      <c r="V84" s="234" t="s">
        <v>52</v>
      </c>
      <c r="W84" s="235"/>
      <c r="X84" s="123"/>
      <c r="Y84" s="122"/>
      <c r="Z84" s="123" t="s">
        <v>16</v>
      </c>
      <c r="AA84" s="122">
        <v>376</v>
      </c>
      <c r="AB84" s="123"/>
      <c r="AC84" s="234" t="s">
        <v>52</v>
      </c>
      <c r="AD84" s="235"/>
      <c r="AE84" s="123"/>
      <c r="AF84" s="232">
        <v>670</v>
      </c>
      <c r="AG84" s="242"/>
      <c r="AH84" s="242"/>
      <c r="AI84" s="125"/>
      <c r="AJ84" s="11" t="s">
        <v>52</v>
      </c>
      <c r="AK84" s="28"/>
    </row>
    <row r="85" spans="1:37" ht="18.75" customHeight="1" x14ac:dyDescent="0.2">
      <c r="A85" s="42"/>
      <c r="B85" s="179">
        <f>B84+1</f>
        <v>64</v>
      </c>
      <c r="C85" s="94"/>
      <c r="D85" s="95"/>
      <c r="E85" s="88"/>
      <c r="F85" s="232">
        <v>1392</v>
      </c>
      <c r="G85" s="232"/>
      <c r="H85" s="234" t="s">
        <v>52</v>
      </c>
      <c r="I85" s="235"/>
      <c r="J85" s="123"/>
      <c r="K85" s="122">
        <v>13</v>
      </c>
      <c r="L85" s="123" t="s">
        <v>16</v>
      </c>
      <c r="M85" s="146">
        <v>18</v>
      </c>
      <c r="N85" s="123"/>
      <c r="O85" s="234" t="s">
        <v>9</v>
      </c>
      <c r="P85" s="235"/>
      <c r="Q85" s="123"/>
      <c r="R85" s="122"/>
      <c r="S85" s="123" t="s">
        <v>16</v>
      </c>
      <c r="T85" s="122">
        <v>1850</v>
      </c>
      <c r="U85" s="123"/>
      <c r="V85" s="234" t="s">
        <v>52</v>
      </c>
      <c r="W85" s="235"/>
      <c r="X85" s="123"/>
      <c r="Y85" s="122"/>
      <c r="Z85" s="123" t="s">
        <v>16</v>
      </c>
      <c r="AA85" s="153">
        <v>431</v>
      </c>
      <c r="AB85" s="123"/>
      <c r="AC85" s="234" t="s">
        <v>52</v>
      </c>
      <c r="AD85" s="235"/>
      <c r="AE85" s="123"/>
      <c r="AF85" s="232">
        <v>1035</v>
      </c>
      <c r="AG85" s="242"/>
      <c r="AH85" s="242"/>
      <c r="AI85" s="125"/>
      <c r="AJ85" s="11" t="s">
        <v>52</v>
      </c>
      <c r="AK85" s="28"/>
    </row>
    <row r="86" spans="1:37" ht="18.75" customHeight="1" x14ac:dyDescent="0.2">
      <c r="A86" s="42"/>
      <c r="B86" s="179">
        <f>B85+1</f>
        <v>65</v>
      </c>
      <c r="C86" s="94"/>
      <c r="D86" s="95"/>
      <c r="E86" s="88"/>
      <c r="F86" s="232">
        <v>1163</v>
      </c>
      <c r="G86" s="232"/>
      <c r="H86" s="234" t="s">
        <v>52</v>
      </c>
      <c r="I86" s="235"/>
      <c r="J86" s="123"/>
      <c r="K86" s="122">
        <v>13</v>
      </c>
      <c r="L86" s="123" t="s">
        <v>16</v>
      </c>
      <c r="M86" s="146">
        <v>18</v>
      </c>
      <c r="N86" s="123"/>
      <c r="O86" s="234" t="s">
        <v>9</v>
      </c>
      <c r="P86" s="235"/>
      <c r="Q86" s="123"/>
      <c r="R86" s="122"/>
      <c r="S86" s="123" t="s">
        <v>16</v>
      </c>
      <c r="T86" s="122">
        <v>1850</v>
      </c>
      <c r="U86" s="123"/>
      <c r="V86" s="234" t="s">
        <v>52</v>
      </c>
      <c r="W86" s="235"/>
      <c r="X86" s="123"/>
      <c r="Y86" s="122"/>
      <c r="Z86" s="123" t="s">
        <v>16</v>
      </c>
      <c r="AA86" s="153">
        <v>431</v>
      </c>
      <c r="AB86" s="123"/>
      <c r="AC86" s="234" t="s">
        <v>52</v>
      </c>
      <c r="AD86" s="235"/>
      <c r="AE86" s="123"/>
      <c r="AF86" s="232">
        <v>680</v>
      </c>
      <c r="AG86" s="242"/>
      <c r="AH86" s="242"/>
      <c r="AI86" s="125"/>
      <c r="AJ86" s="11" t="s">
        <v>52</v>
      </c>
      <c r="AK86" s="28"/>
    </row>
    <row r="87" spans="1:37" ht="13.5" thickBot="1" x14ac:dyDescent="0.25">
      <c r="A87" s="42"/>
      <c r="B87" s="94"/>
      <c r="C87" s="94"/>
      <c r="D87" s="95"/>
      <c r="E87" s="88"/>
      <c r="F87" s="123"/>
      <c r="G87" s="123"/>
      <c r="H87" s="234"/>
      <c r="I87" s="235"/>
      <c r="J87" s="123"/>
      <c r="K87" s="123"/>
      <c r="L87" s="123"/>
      <c r="M87" s="123"/>
      <c r="N87" s="123"/>
      <c r="O87" s="234"/>
      <c r="P87" s="235"/>
      <c r="Q87" s="123"/>
      <c r="R87" s="123"/>
      <c r="S87" s="123"/>
      <c r="T87" s="123"/>
      <c r="U87" s="123"/>
      <c r="V87" s="234"/>
      <c r="W87" s="235"/>
      <c r="X87" s="123"/>
      <c r="Y87" s="123"/>
      <c r="Z87" s="123"/>
      <c r="AA87" s="123"/>
      <c r="AB87" s="123"/>
      <c r="AC87" s="234"/>
      <c r="AD87" s="235"/>
      <c r="AE87" s="123"/>
      <c r="AF87" s="123"/>
      <c r="AG87" s="123"/>
      <c r="AH87" s="123"/>
      <c r="AI87" s="125"/>
      <c r="AJ87" s="96"/>
      <c r="AK87" s="28"/>
    </row>
    <row r="88" spans="1:37" ht="15" x14ac:dyDescent="0.2">
      <c r="A88" s="42"/>
      <c r="B88" s="98" t="s">
        <v>25</v>
      </c>
      <c r="C88" s="98"/>
      <c r="D88" s="95"/>
      <c r="E88" s="243"/>
      <c r="F88" s="244">
        <f>SUM(F23:G86)</f>
        <v>27707</v>
      </c>
      <c r="G88" s="245"/>
      <c r="H88" s="246" t="s">
        <v>53</v>
      </c>
      <c r="I88" s="235"/>
      <c r="J88" s="235"/>
      <c r="K88" s="247">
        <f>SUM(K23:K87)</f>
        <v>151</v>
      </c>
      <c r="L88" s="248" t="s">
        <v>16</v>
      </c>
      <c r="M88" s="249">
        <f>SUM(M23:M87)</f>
        <v>175</v>
      </c>
      <c r="N88" s="250"/>
      <c r="O88" s="246" t="s">
        <v>9</v>
      </c>
      <c r="P88" s="235"/>
      <c r="Q88" s="123"/>
      <c r="R88" s="247">
        <v>0</v>
      </c>
      <c r="S88" s="248" t="s">
        <v>16</v>
      </c>
      <c r="T88" s="244">
        <f>SUM(T23:T87)</f>
        <v>30850</v>
      </c>
      <c r="U88" s="245"/>
      <c r="V88" s="246" t="s">
        <v>53</v>
      </c>
      <c r="W88" s="235"/>
      <c r="X88" s="235"/>
      <c r="Y88" s="247">
        <v>0</v>
      </c>
      <c r="Z88" s="248" t="s">
        <v>16</v>
      </c>
      <c r="AA88" s="251">
        <f>SUM(AA23:AA87)</f>
        <v>10935.75</v>
      </c>
      <c r="AB88" s="252"/>
      <c r="AC88" s="246" t="s">
        <v>53</v>
      </c>
      <c r="AD88" s="235"/>
      <c r="AE88" s="235"/>
      <c r="AF88" s="244">
        <f>SUM(AF23:AH87)</f>
        <v>19154</v>
      </c>
      <c r="AG88" s="245"/>
      <c r="AH88" s="245"/>
      <c r="AI88" s="245"/>
      <c r="AJ88" s="253" t="s">
        <v>53</v>
      </c>
      <c r="AK88" s="28"/>
    </row>
    <row r="89" spans="1:37" ht="18" customHeight="1" x14ac:dyDescent="0.2">
      <c r="A89" s="42"/>
      <c r="B89" s="98"/>
      <c r="C89" s="98"/>
      <c r="D89" s="95"/>
      <c r="E89" s="243"/>
      <c r="F89" s="105"/>
      <c r="G89" s="105"/>
      <c r="H89" s="254"/>
      <c r="I89" s="255"/>
      <c r="J89" s="110"/>
      <c r="K89" s="88"/>
      <c r="L89" s="88"/>
      <c r="M89" s="88"/>
      <c r="N89" s="105"/>
      <c r="O89" s="254"/>
      <c r="P89" s="255"/>
      <c r="Q89" s="105"/>
      <c r="R89" s="105"/>
      <c r="S89" s="105"/>
      <c r="T89" s="105"/>
      <c r="U89" s="105"/>
      <c r="V89" s="254"/>
      <c r="W89" s="255"/>
      <c r="X89" s="110"/>
      <c r="Y89" s="105"/>
      <c r="Z89" s="105"/>
      <c r="AA89" s="105"/>
      <c r="AB89" s="105"/>
      <c r="AC89" s="254"/>
      <c r="AD89" s="255"/>
      <c r="AE89" s="110"/>
      <c r="AF89" s="105"/>
      <c r="AG89" s="105"/>
      <c r="AH89" s="105"/>
      <c r="AI89" s="88"/>
      <c r="AJ89" s="253"/>
      <c r="AK89" s="28"/>
    </row>
    <row r="90" spans="1:37" x14ac:dyDescent="0.2">
      <c r="A90" s="24"/>
      <c r="B90" s="94"/>
      <c r="C90" s="94"/>
      <c r="D90" s="95"/>
      <c r="E90" s="88"/>
      <c r="F90" s="105"/>
      <c r="G90" s="105"/>
      <c r="H90" s="109"/>
      <c r="I90" s="110"/>
      <c r="J90" s="105"/>
      <c r="K90" s="259" t="s">
        <v>0</v>
      </c>
      <c r="L90" s="259"/>
      <c r="M90" s="259" t="s">
        <v>1</v>
      </c>
      <c r="N90" s="260"/>
      <c r="O90" s="260"/>
      <c r="P90" s="116"/>
      <c r="Q90" s="260"/>
      <c r="R90" s="260" t="s">
        <v>0</v>
      </c>
      <c r="S90" s="260"/>
      <c r="T90" s="260" t="s">
        <v>1</v>
      </c>
      <c r="U90" s="260"/>
      <c r="V90" s="260"/>
      <c r="W90" s="116"/>
      <c r="X90" s="260"/>
      <c r="Y90" s="260" t="s">
        <v>0</v>
      </c>
      <c r="Z90" s="260"/>
      <c r="AA90" s="260" t="s">
        <v>1</v>
      </c>
      <c r="AB90" s="260"/>
      <c r="AC90" s="260"/>
      <c r="AD90" s="116"/>
      <c r="AE90" s="260"/>
      <c r="AF90" s="260"/>
      <c r="AG90" s="260" t="s">
        <v>1</v>
      </c>
      <c r="AH90" s="105"/>
      <c r="AI90" s="88"/>
      <c r="AJ90" s="96"/>
      <c r="AK90" s="28"/>
    </row>
    <row r="91" spans="1:37" ht="15" x14ac:dyDescent="0.2">
      <c r="A91" s="42"/>
      <c r="B91" s="98" t="s">
        <v>15</v>
      </c>
      <c r="C91" s="94"/>
      <c r="D91" s="95"/>
      <c r="E91" s="88"/>
      <c r="F91" s="105"/>
      <c r="G91" s="105"/>
      <c r="H91" s="109"/>
      <c r="I91" s="110" t="s">
        <v>12</v>
      </c>
      <c r="J91" s="113"/>
      <c r="K91" s="132">
        <f>K88/K13</f>
        <v>36.388172638985949</v>
      </c>
      <c r="L91" s="133" t="s">
        <v>16</v>
      </c>
      <c r="M91" s="132">
        <f>M88/K13</f>
        <v>42.171723257102919</v>
      </c>
      <c r="N91" s="133"/>
      <c r="O91" s="134"/>
      <c r="P91" s="135" t="s">
        <v>17</v>
      </c>
      <c r="Q91" s="135"/>
      <c r="R91" s="132">
        <f>R88/K13/10000</f>
        <v>0</v>
      </c>
      <c r="S91" s="133" t="s">
        <v>16</v>
      </c>
      <c r="T91" s="132">
        <f>T88/K13/10000</f>
        <v>0.74342723570378577</v>
      </c>
      <c r="U91" s="133"/>
      <c r="V91" s="134"/>
      <c r="W91" s="135" t="s">
        <v>13</v>
      </c>
      <c r="X91" s="135"/>
      <c r="Y91" s="132">
        <f>Y88/F88</f>
        <v>0</v>
      </c>
      <c r="Z91" s="133" t="s">
        <v>16</v>
      </c>
      <c r="AA91" s="132">
        <f>AA88/F88</f>
        <v>0.39469267694084526</v>
      </c>
      <c r="AB91" s="133"/>
      <c r="AC91" s="134"/>
      <c r="AD91" s="135" t="s">
        <v>14</v>
      </c>
      <c r="AE91" s="133"/>
      <c r="AF91" s="256">
        <f>AF88/F88</f>
        <v>0.6913054462771141</v>
      </c>
      <c r="AG91" s="256"/>
      <c r="AH91" s="256"/>
      <c r="AI91" s="88"/>
      <c r="AJ91" s="99"/>
      <c r="AK91" s="28"/>
    </row>
    <row r="92" spans="1:37" ht="7.5" customHeight="1" x14ac:dyDescent="0.2">
      <c r="A92" s="47"/>
      <c r="B92" s="7"/>
      <c r="C92" s="7"/>
      <c r="D92" s="31"/>
      <c r="E92" s="44"/>
      <c r="F92" s="44"/>
      <c r="G92" s="44"/>
      <c r="H92" s="46"/>
      <c r="I92" s="31"/>
      <c r="J92" s="44"/>
      <c r="K92" s="44"/>
      <c r="L92" s="44"/>
      <c r="M92" s="44"/>
      <c r="N92" s="44"/>
      <c r="O92" s="46"/>
      <c r="P92" s="31"/>
      <c r="Q92" s="44"/>
      <c r="R92" s="44"/>
      <c r="S92" s="44"/>
      <c r="T92" s="44"/>
      <c r="U92" s="44"/>
      <c r="V92" s="46"/>
      <c r="W92" s="31"/>
      <c r="X92" s="44"/>
      <c r="Y92" s="44"/>
      <c r="Z92" s="44"/>
      <c r="AA92" s="44"/>
      <c r="AB92" s="44"/>
      <c r="AC92" s="46"/>
      <c r="AD92" s="31"/>
      <c r="AE92" s="44"/>
      <c r="AF92" s="44"/>
      <c r="AG92" s="44"/>
      <c r="AH92" s="44"/>
      <c r="AI92" s="44"/>
      <c r="AJ92" s="46"/>
      <c r="AK92" s="49"/>
    </row>
    <row r="93" spans="1:37" ht="5.25" customHeight="1" x14ac:dyDescent="0.2"/>
    <row r="94" spans="1:37" x14ac:dyDescent="0.2">
      <c r="A94" s="22" t="s">
        <v>26</v>
      </c>
      <c r="B94" s="23"/>
    </row>
    <row r="95" spans="1:37" x14ac:dyDescent="0.2">
      <c r="A95" s="22" t="s">
        <v>28</v>
      </c>
      <c r="B95" s="23"/>
    </row>
    <row r="96" spans="1:37" s="26" customFormat="1" x14ac:dyDescent="0.2">
      <c r="A96" s="22"/>
      <c r="B96" s="26" t="s">
        <v>30</v>
      </c>
      <c r="C96" s="22"/>
      <c r="D96" s="45"/>
      <c r="I96" s="45"/>
      <c r="P96" s="45"/>
      <c r="W96" s="45"/>
      <c r="AD96" s="45"/>
    </row>
    <row r="97" spans="1:36" s="137" customFormat="1" x14ac:dyDescent="0.2">
      <c r="A97" s="136"/>
      <c r="C97" s="138"/>
      <c r="D97" s="139"/>
      <c r="H97" s="140"/>
      <c r="I97" s="139"/>
      <c r="O97" s="140"/>
      <c r="P97" s="139"/>
      <c r="V97" s="140"/>
      <c r="W97" s="139"/>
      <c r="AC97" s="140"/>
      <c r="AD97" s="139"/>
      <c r="AJ97" s="140"/>
    </row>
    <row r="98" spans="1:36" s="137" customFormat="1" x14ac:dyDescent="0.2">
      <c r="B98" s="138"/>
      <c r="C98" s="138"/>
      <c r="D98" s="139"/>
      <c r="F98" s="141"/>
      <c r="H98" s="140"/>
      <c r="I98" s="139"/>
      <c r="O98" s="141"/>
      <c r="P98" s="139"/>
      <c r="V98" s="140"/>
      <c r="W98" s="139"/>
      <c r="AC98" s="140"/>
      <c r="AD98" s="139"/>
      <c r="AJ98" s="140"/>
    </row>
    <row r="99" spans="1:36" s="137" customFormat="1" x14ac:dyDescent="0.2">
      <c r="B99" s="138"/>
      <c r="C99" s="138"/>
      <c r="D99" s="139"/>
      <c r="F99" s="141"/>
      <c r="H99" s="140"/>
      <c r="I99" s="139"/>
      <c r="O99" s="141"/>
      <c r="P99" s="139"/>
      <c r="V99" s="140"/>
      <c r="W99" s="139"/>
      <c r="AC99" s="140"/>
      <c r="AD99" s="139"/>
      <c r="AJ99" s="140"/>
    </row>
    <row r="100" spans="1:36" s="137" customFormat="1" ht="12.75" customHeight="1" x14ac:dyDescent="0.2">
      <c r="B100" s="138"/>
      <c r="C100" s="138"/>
      <c r="D100" s="139"/>
      <c r="F100" s="141"/>
      <c r="H100" s="140"/>
      <c r="I100" s="139"/>
      <c r="O100" s="141"/>
      <c r="P100" s="139"/>
      <c r="V100" s="140"/>
      <c r="W100" s="139"/>
      <c r="AC100" s="140"/>
      <c r="AD100" s="139"/>
      <c r="AJ100" s="140"/>
    </row>
    <row r="101" spans="1:36" s="137" customFormat="1" x14ac:dyDescent="0.2">
      <c r="B101" s="138"/>
      <c r="C101" s="138"/>
      <c r="D101" s="139"/>
      <c r="F101" s="141"/>
      <c r="H101" s="140"/>
      <c r="I101" s="139"/>
      <c r="O101" s="140"/>
      <c r="P101" s="139"/>
      <c r="V101" s="140"/>
      <c r="W101" s="139"/>
      <c r="AC101" s="140"/>
      <c r="AD101" s="139"/>
      <c r="AJ101" s="140"/>
    </row>
    <row r="102" spans="1:36" s="137" customFormat="1" ht="13.5" thickBot="1" x14ac:dyDescent="0.25">
      <c r="B102" s="138"/>
      <c r="C102" s="138"/>
      <c r="D102" s="139"/>
      <c r="H102" s="140"/>
      <c r="I102" s="139"/>
      <c r="O102" s="140"/>
      <c r="P102" s="139"/>
      <c r="V102" s="140"/>
      <c r="W102" s="139"/>
      <c r="AC102" s="140"/>
      <c r="AD102" s="139"/>
      <c r="AF102" s="197"/>
      <c r="AJ102" s="140"/>
    </row>
    <row r="103" spans="1:36" s="137" customFormat="1" ht="4.5" customHeight="1" thickTop="1" x14ac:dyDescent="0.2">
      <c r="B103" s="138"/>
      <c r="C103" s="138"/>
      <c r="D103" s="139"/>
      <c r="H103" s="140"/>
      <c r="I103" s="139"/>
      <c r="O103" s="140"/>
      <c r="P103" s="139"/>
      <c r="V103" s="140"/>
      <c r="W103" s="139"/>
      <c r="AC103" s="140"/>
      <c r="AD103" s="139"/>
      <c r="AJ103" s="140"/>
    </row>
    <row r="104" spans="1:36" s="137" customFormat="1" ht="6" customHeight="1" x14ac:dyDescent="0.2">
      <c r="B104" s="138"/>
      <c r="C104" s="138"/>
      <c r="D104" s="139"/>
      <c r="H104" s="140"/>
      <c r="I104" s="139"/>
      <c r="O104" s="140"/>
      <c r="P104" s="139"/>
      <c r="V104" s="140"/>
      <c r="W104" s="139"/>
      <c r="AC104" s="140"/>
      <c r="AD104" s="139"/>
      <c r="AJ104" s="140"/>
    </row>
    <row r="105" spans="1:36" s="137" customFormat="1" x14ac:dyDescent="0.2">
      <c r="B105" s="138"/>
      <c r="C105" s="138"/>
      <c r="D105" s="139"/>
      <c r="H105" s="140"/>
      <c r="I105" s="139"/>
      <c r="O105" s="140"/>
      <c r="P105" s="139"/>
      <c r="V105" s="140"/>
      <c r="W105" s="139"/>
      <c r="AC105" s="140"/>
      <c r="AD105" s="139"/>
      <c r="AJ105" s="140"/>
    </row>
    <row r="106" spans="1:36" s="137" customFormat="1" ht="12.75" customHeight="1" x14ac:dyDescent="0.2">
      <c r="B106" s="138"/>
      <c r="C106" s="138"/>
      <c r="D106" s="139"/>
      <c r="H106" s="140"/>
      <c r="I106" s="139"/>
      <c r="O106" s="140"/>
      <c r="P106" s="139"/>
      <c r="V106" s="140"/>
      <c r="W106" s="139"/>
      <c r="AC106" s="140"/>
      <c r="AD106" s="139"/>
      <c r="AJ106" s="140"/>
    </row>
    <row r="107" spans="1:36" s="137" customFormat="1" ht="13.5" customHeight="1" x14ac:dyDescent="0.2">
      <c r="B107" s="138"/>
      <c r="C107" s="138"/>
      <c r="D107" s="139"/>
      <c r="H107" s="140"/>
      <c r="I107" s="139"/>
      <c r="O107" s="140"/>
      <c r="P107" s="139"/>
      <c r="V107" s="140"/>
      <c r="W107" s="139"/>
      <c r="AC107" s="140"/>
      <c r="AD107" s="139"/>
      <c r="AJ107" s="140"/>
    </row>
    <row r="108" spans="1:36" s="137" customFormat="1" ht="12.75" customHeight="1" x14ac:dyDescent="0.2">
      <c r="B108" s="138"/>
      <c r="C108" s="138"/>
      <c r="D108" s="139"/>
      <c r="H108" s="140"/>
      <c r="I108" s="139"/>
      <c r="O108" s="140"/>
      <c r="P108" s="139"/>
      <c r="V108" s="140"/>
      <c r="W108" s="139"/>
      <c r="AC108" s="140"/>
      <c r="AD108" s="139"/>
      <c r="AJ108" s="140"/>
    </row>
    <row r="109" spans="1:36" ht="12.75" customHeight="1" x14ac:dyDescent="0.2"/>
    <row r="110" spans="1:36" ht="12.75" customHeight="1" x14ac:dyDescent="0.2"/>
    <row r="111" spans="1:36" ht="4.5" customHeight="1" x14ac:dyDescent="0.2"/>
    <row r="112" spans="1:36" ht="6" customHeight="1" x14ac:dyDescent="0.2"/>
    <row r="114" spans="4:8" ht="12.75" customHeight="1" x14ac:dyDescent="0.2">
      <c r="D114" s="59"/>
      <c r="E114" s="60"/>
      <c r="F114" s="60"/>
      <c r="G114" s="60"/>
      <c r="H114" s="61"/>
    </row>
    <row r="119" spans="4:8" ht="4.5" customHeight="1" x14ac:dyDescent="0.2"/>
  </sheetData>
  <mergeCells count="137">
    <mergeCell ref="U3:AH3"/>
    <mergeCell ref="AF10:AH10"/>
    <mergeCell ref="F20:H20"/>
    <mergeCell ref="F23:G23"/>
    <mergeCell ref="AF23:AH23"/>
    <mergeCell ref="F24:G24"/>
    <mergeCell ref="AF24:AH24"/>
    <mergeCell ref="F28:G28"/>
    <mergeCell ref="AF28:AH28"/>
    <mergeCell ref="F29:G29"/>
    <mergeCell ref="AF29:AH29"/>
    <mergeCell ref="F30:G30"/>
    <mergeCell ref="AF30:AH30"/>
    <mergeCell ref="F25:G25"/>
    <mergeCell ref="AF25:AH25"/>
    <mergeCell ref="F26:G26"/>
    <mergeCell ref="AF26:AH26"/>
    <mergeCell ref="F27:G27"/>
    <mergeCell ref="AF27:AH27"/>
    <mergeCell ref="F34:G34"/>
    <mergeCell ref="AF34:AH34"/>
    <mergeCell ref="F35:G35"/>
    <mergeCell ref="AF35:AH35"/>
    <mergeCell ref="F36:G36"/>
    <mergeCell ref="AF36:AH36"/>
    <mergeCell ref="F31:G31"/>
    <mergeCell ref="AF31:AH31"/>
    <mergeCell ref="F32:G32"/>
    <mergeCell ref="AF32:AH32"/>
    <mergeCell ref="F33:G33"/>
    <mergeCell ref="AF33:AH33"/>
    <mergeCell ref="F40:G40"/>
    <mergeCell ref="AF40:AH40"/>
    <mergeCell ref="F41:G41"/>
    <mergeCell ref="AF41:AH41"/>
    <mergeCell ref="F42:G42"/>
    <mergeCell ref="AF42:AH42"/>
    <mergeCell ref="F37:G37"/>
    <mergeCell ref="AF37:AH37"/>
    <mergeCell ref="F38:G38"/>
    <mergeCell ref="AF38:AH38"/>
    <mergeCell ref="F39:G39"/>
    <mergeCell ref="AF39:AH39"/>
    <mergeCell ref="F46:G46"/>
    <mergeCell ref="AF46:AH46"/>
    <mergeCell ref="F47:G47"/>
    <mergeCell ref="AF47:AH47"/>
    <mergeCell ref="F48:G48"/>
    <mergeCell ref="AF48:AH48"/>
    <mergeCell ref="F43:G43"/>
    <mergeCell ref="AF43:AH43"/>
    <mergeCell ref="F44:G44"/>
    <mergeCell ref="AF44:AH44"/>
    <mergeCell ref="F45:G45"/>
    <mergeCell ref="AF45:AH45"/>
    <mergeCell ref="F52:G52"/>
    <mergeCell ref="AF52:AH52"/>
    <mergeCell ref="F53:G53"/>
    <mergeCell ref="AF53:AH53"/>
    <mergeCell ref="F54:G54"/>
    <mergeCell ref="AF54:AH54"/>
    <mergeCell ref="F49:G49"/>
    <mergeCell ref="AF49:AH49"/>
    <mergeCell ref="F50:G50"/>
    <mergeCell ref="AF50:AH50"/>
    <mergeCell ref="F51:G51"/>
    <mergeCell ref="AF51:AH51"/>
    <mergeCell ref="F58:G58"/>
    <mergeCell ref="AF58:AH58"/>
    <mergeCell ref="F59:G59"/>
    <mergeCell ref="AF59:AH59"/>
    <mergeCell ref="F60:G60"/>
    <mergeCell ref="AF60:AH60"/>
    <mergeCell ref="F55:G55"/>
    <mergeCell ref="AF55:AH55"/>
    <mergeCell ref="F56:G56"/>
    <mergeCell ref="AF56:AH56"/>
    <mergeCell ref="F57:G57"/>
    <mergeCell ref="AF57:AH57"/>
    <mergeCell ref="F80:G80"/>
    <mergeCell ref="AF80:AH80"/>
    <mergeCell ref="F61:G61"/>
    <mergeCell ref="AF61:AH61"/>
    <mergeCell ref="F62:G62"/>
    <mergeCell ref="AF62:AH62"/>
    <mergeCell ref="F85:G85"/>
    <mergeCell ref="AF67:AH67"/>
    <mergeCell ref="F77:G77"/>
    <mergeCell ref="AF77:AH77"/>
    <mergeCell ref="F78:G78"/>
    <mergeCell ref="AF78:AH78"/>
    <mergeCell ref="F79:G79"/>
    <mergeCell ref="AF79:AH79"/>
    <mergeCell ref="F74:G74"/>
    <mergeCell ref="AF74:AH74"/>
    <mergeCell ref="F75:G75"/>
    <mergeCell ref="AF75:AH75"/>
    <mergeCell ref="F76:G76"/>
    <mergeCell ref="AF76:AH76"/>
    <mergeCell ref="F81:G81"/>
    <mergeCell ref="AF81:AH81"/>
    <mergeCell ref="F82:G82"/>
    <mergeCell ref="AF82:AH82"/>
    <mergeCell ref="AF91:AH91"/>
    <mergeCell ref="F63:G63"/>
    <mergeCell ref="AF63:AH63"/>
    <mergeCell ref="F64:G64"/>
    <mergeCell ref="AF64:AH64"/>
    <mergeCell ref="F65:G65"/>
    <mergeCell ref="AF65:AH65"/>
    <mergeCell ref="F66:G66"/>
    <mergeCell ref="AF66:AH66"/>
    <mergeCell ref="F67:G67"/>
    <mergeCell ref="F71:G71"/>
    <mergeCell ref="AF71:AH71"/>
    <mergeCell ref="F72:G72"/>
    <mergeCell ref="AF72:AH72"/>
    <mergeCell ref="F73:G73"/>
    <mergeCell ref="AF73:AH73"/>
    <mergeCell ref="F68:G68"/>
    <mergeCell ref="AF68:AH68"/>
    <mergeCell ref="F69:G69"/>
    <mergeCell ref="AF69:AH69"/>
    <mergeCell ref="F70:G70"/>
    <mergeCell ref="AF70:AH70"/>
    <mergeCell ref="F88:G88"/>
    <mergeCell ref="M88:N88"/>
    <mergeCell ref="T88:U88"/>
    <mergeCell ref="AA88:AB88"/>
    <mergeCell ref="AF88:AI88"/>
    <mergeCell ref="F86:G86"/>
    <mergeCell ref="AF86:AH86"/>
    <mergeCell ref="F83:G83"/>
    <mergeCell ref="AF83:AH83"/>
    <mergeCell ref="F84:G84"/>
    <mergeCell ref="AF84:AH84"/>
    <mergeCell ref="AF85:AH85"/>
  </mergeCells>
  <pageMargins left="0.23622047244094491" right="0.23622047244094491" top="0.39370078740157483" bottom="0" header="0.31496062992125984" footer="0.31496062992125984"/>
  <pageSetup paperSize="9" scale="5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K59"/>
  <sheetViews>
    <sheetView zoomScale="110" zoomScaleNormal="110" zoomScalePageLayoutView="30" workbookViewId="0">
      <selection activeCell="AF10" sqref="AF10:AH10"/>
    </sheetView>
  </sheetViews>
  <sheetFormatPr baseColWidth="10" defaultColWidth="11.42578125" defaultRowHeight="12.75" x14ac:dyDescent="0.2"/>
  <cols>
    <col min="1" max="1" width="1.42578125" style="23" customWidth="1"/>
    <col min="2" max="2" width="4.28515625" style="1" customWidth="1"/>
    <col min="3" max="3" width="1.28515625" style="1" customWidth="1"/>
    <col min="4" max="4" width="5.7109375" style="25" customWidth="1"/>
    <col min="5" max="5" width="1.42578125" style="23" customWidth="1"/>
    <col min="6" max="7" width="9.28515625" style="23" customWidth="1"/>
    <col min="8" max="8" width="4.28515625" style="26" customWidth="1"/>
    <col min="9" max="9" width="6.140625" style="25" bestFit="1" customWidth="1"/>
    <col min="10" max="10" width="1.42578125" style="23" customWidth="1"/>
    <col min="11" max="11" width="8.140625" style="23" customWidth="1"/>
    <col min="12" max="12" width="1.42578125" style="23" customWidth="1"/>
    <col min="13" max="13" width="8.140625" style="23" customWidth="1"/>
    <col min="14" max="14" width="0.85546875" style="23" customWidth="1"/>
    <col min="15" max="15" width="4.28515625" style="26" customWidth="1"/>
    <col min="16" max="16" width="5.7109375" style="25" customWidth="1"/>
    <col min="17" max="17" width="1.42578125" style="23" customWidth="1"/>
    <col min="18" max="18" width="8.140625" style="23" customWidth="1"/>
    <col min="19" max="19" width="1.42578125" style="23" customWidth="1"/>
    <col min="20" max="20" width="8.140625" style="23" customWidth="1"/>
    <col min="21" max="21" width="0.7109375" style="23" customWidth="1"/>
    <col min="22" max="22" width="4.28515625" style="26" customWidth="1"/>
    <col min="23" max="23" width="5.7109375" style="25" customWidth="1"/>
    <col min="24" max="24" width="1.42578125" style="23" customWidth="1"/>
    <col min="25" max="25" width="8.140625" style="23" customWidth="1"/>
    <col min="26" max="26" width="1.42578125" style="23" customWidth="1"/>
    <col min="27" max="27" width="8.140625" style="23" customWidth="1"/>
    <col min="28" max="28" width="0.7109375" style="23" customWidth="1"/>
    <col min="29" max="29" width="4.28515625" style="26" customWidth="1"/>
    <col min="30" max="30" width="5.7109375" style="25" customWidth="1"/>
    <col min="31" max="31" width="1.42578125" style="23" customWidth="1"/>
    <col min="32" max="32" width="8.140625" style="23" customWidth="1"/>
    <col min="33" max="33" width="1.42578125" style="23" customWidth="1"/>
    <col min="34" max="34" width="8.140625" style="23" customWidth="1"/>
    <col min="35" max="35" width="0.7109375" style="23" customWidth="1"/>
    <col min="36" max="36" width="4.28515625" style="26" customWidth="1"/>
    <col min="37" max="37" width="1.42578125" style="23" customWidth="1"/>
    <col min="38" max="16384" width="11.42578125" style="23"/>
  </cols>
  <sheetData>
    <row r="1" spans="1:37" ht="27" x14ac:dyDescent="0.35">
      <c r="A1" s="77" t="s">
        <v>20</v>
      </c>
    </row>
    <row r="3" spans="1:37" s="73" customFormat="1" ht="19.5" customHeight="1" x14ac:dyDescent="0.3">
      <c r="A3" s="69"/>
      <c r="B3" s="63" t="s">
        <v>32</v>
      </c>
      <c r="C3" s="63"/>
      <c r="D3" s="65"/>
      <c r="E3" s="74"/>
      <c r="F3" s="74"/>
      <c r="G3" s="74"/>
      <c r="H3" s="75"/>
      <c r="I3" s="65"/>
      <c r="O3" s="76"/>
      <c r="P3" s="69"/>
      <c r="U3" s="204" t="s">
        <v>33</v>
      </c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J3" s="76"/>
    </row>
    <row r="4" spans="1:37" s="29" customFormat="1" ht="15" customHeight="1" x14ac:dyDescent="0.2">
      <c r="A4" s="25"/>
      <c r="C4" s="2"/>
      <c r="D4" s="3"/>
      <c r="E4" s="4"/>
      <c r="F4" s="4"/>
      <c r="G4" s="4"/>
      <c r="H4" s="5"/>
      <c r="I4" s="3"/>
      <c r="O4" s="32"/>
      <c r="P4" s="25"/>
      <c r="V4" s="32"/>
      <c r="W4" s="25"/>
      <c r="AC4" s="32"/>
      <c r="AD4" s="25"/>
      <c r="AJ4" s="32"/>
    </row>
    <row r="5" spans="1:37" ht="7.5" customHeight="1" x14ac:dyDescent="0.2">
      <c r="A5" s="33"/>
      <c r="B5" s="8"/>
      <c r="C5" s="8"/>
      <c r="D5" s="34"/>
      <c r="E5" s="35"/>
      <c r="F5" s="35"/>
      <c r="G5" s="35"/>
      <c r="H5" s="36"/>
      <c r="I5" s="34"/>
      <c r="J5" s="37"/>
      <c r="K5" s="37"/>
      <c r="L5" s="37"/>
      <c r="M5" s="37"/>
      <c r="N5" s="37"/>
      <c r="O5" s="38"/>
      <c r="P5" s="39"/>
      <c r="Q5" s="37"/>
      <c r="R5" s="37"/>
      <c r="S5" s="37"/>
      <c r="T5" s="37"/>
      <c r="U5" s="37"/>
      <c r="V5" s="38"/>
      <c r="W5" s="39"/>
      <c r="X5" s="37"/>
      <c r="Y5" s="37"/>
      <c r="Z5" s="37"/>
      <c r="AA5" s="37"/>
      <c r="AB5" s="37"/>
      <c r="AC5" s="38"/>
      <c r="AD5" s="39"/>
      <c r="AE5" s="37"/>
      <c r="AF5" s="37"/>
      <c r="AG5" s="37"/>
      <c r="AH5" s="37"/>
      <c r="AI5" s="37"/>
      <c r="AJ5" s="38"/>
      <c r="AK5" s="40"/>
    </row>
    <row r="6" spans="1:37" s="68" customFormat="1" ht="18" x14ac:dyDescent="0.25">
      <c r="A6" s="62"/>
      <c r="B6" s="63" t="s">
        <v>21</v>
      </c>
      <c r="C6" s="64"/>
      <c r="D6" s="65"/>
      <c r="E6" s="66"/>
      <c r="F6" s="66"/>
      <c r="G6" s="66"/>
      <c r="H6" s="67"/>
      <c r="I6" s="65"/>
      <c r="O6" s="67"/>
      <c r="P6" s="69"/>
      <c r="V6" s="67"/>
      <c r="W6" s="69"/>
      <c r="AC6" s="67"/>
      <c r="AD6" s="69"/>
      <c r="AJ6" s="67"/>
      <c r="AK6" s="70"/>
    </row>
    <row r="7" spans="1:37" x14ac:dyDescent="0.2">
      <c r="A7" s="24"/>
      <c r="AK7" s="28"/>
    </row>
    <row r="8" spans="1:37" x14ac:dyDescent="0.2">
      <c r="A8" s="24"/>
      <c r="K8" s="18" t="s">
        <v>0</v>
      </c>
      <c r="L8" s="18"/>
      <c r="M8" s="18" t="s">
        <v>1</v>
      </c>
      <c r="N8" s="18"/>
      <c r="O8" s="18"/>
      <c r="P8" s="27"/>
      <c r="Q8" s="18"/>
      <c r="R8" s="18" t="s">
        <v>0</v>
      </c>
      <c r="S8" s="18"/>
      <c r="T8" s="18" t="s">
        <v>1</v>
      </c>
      <c r="U8" s="18"/>
      <c r="V8" s="18"/>
      <c r="W8" s="27"/>
      <c r="X8" s="18"/>
      <c r="Y8" s="18" t="s">
        <v>0</v>
      </c>
      <c r="Z8" s="18"/>
      <c r="AA8" s="18" t="s">
        <v>1</v>
      </c>
      <c r="AB8" s="18"/>
      <c r="AC8" s="18"/>
      <c r="AD8" s="27"/>
      <c r="AE8" s="18"/>
      <c r="AF8" s="18"/>
      <c r="AG8" s="18" t="s">
        <v>1</v>
      </c>
      <c r="AK8" s="28"/>
    </row>
    <row r="9" spans="1:37" x14ac:dyDescent="0.2">
      <c r="A9" s="24"/>
      <c r="K9" s="18"/>
      <c r="L9" s="18"/>
      <c r="M9" s="18"/>
      <c r="N9" s="18"/>
      <c r="O9" s="18"/>
      <c r="P9" s="27"/>
      <c r="Q9" s="18"/>
      <c r="R9" s="18"/>
      <c r="S9" s="18"/>
      <c r="T9" s="18"/>
      <c r="U9" s="18"/>
      <c r="V9" s="18"/>
      <c r="W9" s="27"/>
      <c r="X9" s="18"/>
      <c r="Y9" s="18"/>
      <c r="Z9" s="18"/>
      <c r="AA9" s="18"/>
      <c r="AB9" s="18"/>
      <c r="AC9" s="18"/>
      <c r="AD9" s="27"/>
      <c r="AE9" s="18"/>
      <c r="AF9" s="18"/>
      <c r="AG9" s="18"/>
      <c r="AH9" s="18"/>
      <c r="AI9" s="18"/>
      <c r="AK9" s="28"/>
    </row>
    <row r="10" spans="1:37" x14ac:dyDescent="0.2">
      <c r="A10" s="42"/>
      <c r="B10" s="1" t="s">
        <v>22</v>
      </c>
      <c r="I10" s="25" t="s">
        <v>18</v>
      </c>
      <c r="J10" s="9"/>
      <c r="K10" s="100">
        <v>43</v>
      </c>
      <c r="L10" s="101" t="s">
        <v>16</v>
      </c>
      <c r="M10" s="151">
        <v>77</v>
      </c>
      <c r="O10" s="45"/>
      <c r="P10" s="25" t="s">
        <v>19</v>
      </c>
      <c r="Q10" s="25"/>
      <c r="R10" s="114">
        <v>0</v>
      </c>
      <c r="S10" s="108" t="s">
        <v>16</v>
      </c>
      <c r="T10" s="115">
        <v>1.07</v>
      </c>
      <c r="U10" s="105"/>
      <c r="V10" s="116"/>
      <c r="W10" s="110" t="s">
        <v>2</v>
      </c>
      <c r="X10" s="110"/>
      <c r="Y10" s="114"/>
      <c r="Z10" s="108" t="s">
        <v>16</v>
      </c>
      <c r="AA10" s="152">
        <v>0.37</v>
      </c>
      <c r="AB10" s="105"/>
      <c r="AC10" s="116"/>
      <c r="AD10" s="110" t="s">
        <v>3</v>
      </c>
      <c r="AE10" s="105"/>
      <c r="AF10" s="211">
        <v>0.79</v>
      </c>
      <c r="AG10" s="212"/>
      <c r="AH10" s="212"/>
      <c r="AJ10" s="11"/>
      <c r="AK10" s="28"/>
    </row>
    <row r="11" spans="1:37" ht="6" customHeight="1" x14ac:dyDescent="0.2">
      <c r="A11" s="42"/>
      <c r="AK11" s="28"/>
    </row>
    <row r="12" spans="1:37" ht="6" customHeight="1" x14ac:dyDescent="0.2">
      <c r="A12" s="42"/>
      <c r="AK12" s="28"/>
    </row>
    <row r="13" spans="1:37" x14ac:dyDescent="0.2">
      <c r="A13" s="42"/>
      <c r="B13" s="2" t="s">
        <v>23</v>
      </c>
      <c r="D13" s="6"/>
      <c r="H13" s="23"/>
      <c r="I13" s="23"/>
      <c r="J13" s="26"/>
      <c r="K13" s="154">
        <v>0.63660000000000005</v>
      </c>
      <c r="M13" s="22" t="s">
        <v>24</v>
      </c>
      <c r="N13" s="22"/>
      <c r="O13" s="23"/>
      <c r="P13" s="29"/>
      <c r="AK13" s="28"/>
    </row>
    <row r="14" spans="1:37" ht="7.5" customHeight="1" x14ac:dyDescent="0.2">
      <c r="A14" s="47"/>
      <c r="B14" s="7"/>
      <c r="C14" s="7"/>
      <c r="D14" s="31"/>
      <c r="E14" s="44"/>
      <c r="F14" s="44"/>
      <c r="G14" s="44"/>
      <c r="H14" s="48"/>
      <c r="I14" s="30"/>
      <c r="J14" s="44"/>
      <c r="K14" s="44"/>
      <c r="L14" s="44"/>
      <c r="M14" s="44"/>
      <c r="N14" s="44"/>
      <c r="O14" s="46"/>
      <c r="P14" s="31"/>
      <c r="Q14" s="44"/>
      <c r="R14" s="44"/>
      <c r="S14" s="44"/>
      <c r="T14" s="44"/>
      <c r="U14" s="44"/>
      <c r="V14" s="46"/>
      <c r="W14" s="31"/>
      <c r="X14" s="44"/>
      <c r="Y14" s="44"/>
      <c r="Z14" s="44"/>
      <c r="AA14" s="44"/>
      <c r="AB14" s="44"/>
      <c r="AC14" s="46"/>
      <c r="AD14" s="31"/>
      <c r="AE14" s="44"/>
      <c r="AF14" s="44"/>
      <c r="AG14" s="44"/>
      <c r="AH14" s="44"/>
      <c r="AI14" s="44"/>
      <c r="AJ14" s="46"/>
      <c r="AK14" s="49"/>
    </row>
    <row r="15" spans="1:37" ht="6.75" customHeight="1" x14ac:dyDescent="0.2">
      <c r="H15" s="79"/>
      <c r="I15" s="29"/>
    </row>
    <row r="16" spans="1:37" ht="4.5" customHeight="1" x14ac:dyDescent="0.25">
      <c r="B16" s="78"/>
      <c r="H16" s="79"/>
      <c r="I16" s="29"/>
    </row>
    <row r="17" spans="1:37" ht="7.5" customHeight="1" x14ac:dyDescent="0.2">
      <c r="A17" s="50"/>
      <c r="B17" s="8"/>
      <c r="C17" s="8"/>
      <c r="D17" s="39"/>
      <c r="E17" s="37"/>
      <c r="F17" s="37"/>
      <c r="G17" s="37"/>
      <c r="H17" s="51"/>
      <c r="I17" s="52"/>
      <c r="J17" s="37"/>
      <c r="K17" s="37"/>
      <c r="L17" s="37"/>
      <c r="M17" s="37"/>
      <c r="N17" s="37"/>
      <c r="O17" s="38"/>
      <c r="P17" s="39"/>
      <c r="Q17" s="37"/>
      <c r="R17" s="37"/>
      <c r="S17" s="37"/>
      <c r="T17" s="37"/>
      <c r="U17" s="37"/>
      <c r="V17" s="38"/>
      <c r="W17" s="39"/>
      <c r="X17" s="37"/>
      <c r="Y17" s="37"/>
      <c r="Z17" s="37"/>
      <c r="AA17" s="37"/>
      <c r="AB17" s="37"/>
      <c r="AC17" s="38"/>
      <c r="AD17" s="39"/>
      <c r="AE17" s="37"/>
      <c r="AF17" s="37"/>
      <c r="AG17" s="37"/>
      <c r="AH17" s="37"/>
      <c r="AI17" s="37"/>
      <c r="AJ17" s="38"/>
      <c r="AK17" s="40"/>
    </row>
    <row r="18" spans="1:37" s="68" customFormat="1" ht="18" x14ac:dyDescent="0.25">
      <c r="A18" s="71"/>
      <c r="B18" s="63" t="s">
        <v>27</v>
      </c>
      <c r="C18" s="63"/>
      <c r="D18" s="72"/>
      <c r="E18" s="72"/>
      <c r="F18" s="72"/>
      <c r="G18" s="72"/>
      <c r="H18" s="72"/>
      <c r="I18" s="73"/>
      <c r="O18" s="67"/>
      <c r="P18" s="69"/>
      <c r="V18" s="67"/>
      <c r="W18" s="69"/>
      <c r="AC18" s="67"/>
      <c r="AD18" s="69"/>
      <c r="AJ18" s="67"/>
      <c r="AK18" s="70"/>
    </row>
    <row r="19" spans="1:37" ht="12.75" customHeight="1" x14ac:dyDescent="0.2">
      <c r="A19" s="42"/>
      <c r="B19" s="23"/>
      <c r="C19" s="23"/>
      <c r="D19" s="9"/>
      <c r="E19" s="10"/>
      <c r="F19" s="10"/>
      <c r="G19" s="10"/>
      <c r="H19" s="11"/>
      <c r="I19" s="9"/>
      <c r="J19" s="10"/>
      <c r="K19" s="10"/>
      <c r="L19" s="10"/>
      <c r="M19" s="10"/>
      <c r="N19" s="10"/>
      <c r="O19" s="11"/>
      <c r="P19" s="9"/>
      <c r="Q19" s="10"/>
      <c r="R19" s="10"/>
      <c r="S19" s="10"/>
      <c r="T19" s="10"/>
      <c r="U19" s="10"/>
      <c r="V19" s="11"/>
      <c r="W19" s="9"/>
      <c r="X19" s="10"/>
      <c r="Y19" s="10"/>
      <c r="Z19" s="10"/>
      <c r="AA19" s="10"/>
      <c r="AB19" s="10"/>
      <c r="AC19" s="11"/>
      <c r="AD19" s="9"/>
      <c r="AE19" s="10"/>
      <c r="AF19" s="10"/>
      <c r="AG19" s="10"/>
      <c r="AH19" s="10"/>
      <c r="AI19" s="10"/>
      <c r="AK19" s="28"/>
    </row>
    <row r="20" spans="1:37" ht="18.75" customHeight="1" x14ac:dyDescent="0.2">
      <c r="A20" s="42"/>
      <c r="C20" s="23"/>
      <c r="E20" s="13"/>
      <c r="F20" s="208" t="s">
        <v>29</v>
      </c>
      <c r="G20" s="209"/>
      <c r="H20" s="209"/>
      <c r="J20" s="13"/>
      <c r="K20" s="13"/>
      <c r="L20" s="14" t="s">
        <v>8</v>
      </c>
      <c r="M20" s="13"/>
      <c r="N20" s="13"/>
      <c r="O20" s="11"/>
      <c r="Q20" s="13"/>
      <c r="R20" s="13"/>
      <c r="S20" s="80" t="s">
        <v>5</v>
      </c>
      <c r="T20" s="13"/>
      <c r="U20" s="13"/>
      <c r="V20" s="15"/>
      <c r="X20" s="13"/>
      <c r="Y20" s="13"/>
      <c r="Z20" s="14" t="s">
        <v>6</v>
      </c>
      <c r="AA20" s="13"/>
      <c r="AB20" s="13"/>
      <c r="AC20" s="15"/>
      <c r="AE20" s="16"/>
      <c r="AF20" s="16"/>
      <c r="AG20" s="80" t="s">
        <v>7</v>
      </c>
      <c r="AH20" s="16"/>
      <c r="AI20" s="16"/>
      <c r="AJ20" s="53"/>
      <c r="AK20" s="28"/>
    </row>
    <row r="21" spans="1:37" ht="6.75" customHeight="1" x14ac:dyDescent="0.2">
      <c r="A21" s="42"/>
      <c r="C21" s="12"/>
      <c r="D21" s="3"/>
      <c r="E21" s="54"/>
      <c r="F21" s="54"/>
      <c r="G21" s="54"/>
      <c r="H21" s="53"/>
      <c r="I21" s="3"/>
      <c r="J21" s="41"/>
      <c r="K21" s="41"/>
      <c r="L21" s="41"/>
      <c r="M21" s="41"/>
      <c r="N21" s="41"/>
      <c r="O21" s="53"/>
      <c r="P21" s="3"/>
      <c r="Q21" s="41"/>
      <c r="R21" s="41"/>
      <c r="S21" s="41"/>
      <c r="T21" s="41"/>
      <c r="U21" s="41"/>
      <c r="V21" s="53"/>
      <c r="W21" s="3"/>
      <c r="X21" s="41"/>
      <c r="Y21" s="41"/>
      <c r="Z21" s="41"/>
      <c r="AA21" s="41"/>
      <c r="AB21" s="41"/>
      <c r="AC21" s="53"/>
      <c r="AD21" s="3"/>
      <c r="AE21" s="41"/>
      <c r="AF21" s="41"/>
      <c r="AG21" s="41"/>
      <c r="AH21" s="41"/>
      <c r="AI21" s="41"/>
      <c r="AJ21" s="53"/>
      <c r="AK21" s="28"/>
    </row>
    <row r="22" spans="1:37" s="20" customFormat="1" ht="13.5" x14ac:dyDescent="0.25">
      <c r="A22" s="17"/>
      <c r="B22" s="12" t="s">
        <v>4</v>
      </c>
      <c r="C22" s="18"/>
      <c r="D22" s="27"/>
      <c r="E22" s="18"/>
      <c r="F22" s="18"/>
      <c r="G22" s="18"/>
      <c r="H22" s="18"/>
      <c r="I22" s="27"/>
      <c r="J22" s="18"/>
      <c r="K22" s="18" t="s">
        <v>0</v>
      </c>
      <c r="L22" s="18"/>
      <c r="M22" s="18" t="s">
        <v>1</v>
      </c>
      <c r="N22" s="18"/>
      <c r="O22" s="18"/>
      <c r="P22" s="27"/>
      <c r="Q22" s="18"/>
      <c r="R22" s="18" t="s">
        <v>0</v>
      </c>
      <c r="S22" s="18"/>
      <c r="T22" s="18" t="s">
        <v>1</v>
      </c>
      <c r="U22" s="18"/>
      <c r="V22" s="18"/>
      <c r="W22" s="27"/>
      <c r="X22" s="18"/>
      <c r="Y22" s="18" t="s">
        <v>0</v>
      </c>
      <c r="Z22" s="18"/>
      <c r="AA22" s="18" t="s">
        <v>1</v>
      </c>
      <c r="AB22" s="18"/>
      <c r="AC22" s="18"/>
      <c r="AD22" s="27"/>
      <c r="AE22" s="18"/>
      <c r="AF22" s="18"/>
      <c r="AG22" s="18" t="s">
        <v>1</v>
      </c>
      <c r="AJ22" s="18"/>
      <c r="AK22" s="19"/>
    </row>
    <row r="23" spans="1:37" ht="18.75" customHeight="1" x14ac:dyDescent="0.2">
      <c r="A23" s="42"/>
      <c r="B23" s="12" t="s">
        <v>34</v>
      </c>
      <c r="C23" s="12"/>
      <c r="D23" s="3"/>
      <c r="E23" s="54"/>
      <c r="F23" s="198">
        <v>1089</v>
      </c>
      <c r="G23" s="199"/>
      <c r="H23" s="117" t="s">
        <v>10</v>
      </c>
      <c r="I23" s="118"/>
      <c r="J23" s="119"/>
      <c r="K23" s="120">
        <v>7</v>
      </c>
      <c r="L23" s="121" t="s">
        <v>16</v>
      </c>
      <c r="M23" s="122">
        <v>11</v>
      </c>
      <c r="N23" s="123"/>
      <c r="O23" s="117" t="s">
        <v>9</v>
      </c>
      <c r="P23" s="118"/>
      <c r="Q23" s="124"/>
      <c r="R23" s="120"/>
      <c r="S23" s="121" t="s">
        <v>16</v>
      </c>
      <c r="T23" s="122">
        <v>1450</v>
      </c>
      <c r="U23" s="123"/>
      <c r="V23" s="117" t="s">
        <v>10</v>
      </c>
      <c r="W23" s="118"/>
      <c r="X23" s="119"/>
      <c r="Y23" s="120"/>
      <c r="Z23" s="121" t="s">
        <v>16</v>
      </c>
      <c r="AA23" s="142">
        <v>412.5</v>
      </c>
      <c r="AB23" s="123"/>
      <c r="AC23" s="117" t="s">
        <v>10</v>
      </c>
      <c r="AD23" s="118"/>
      <c r="AE23" s="119"/>
      <c r="AF23" s="198">
        <v>785</v>
      </c>
      <c r="AG23" s="200"/>
      <c r="AH23" s="200"/>
      <c r="AI23" s="125"/>
      <c r="AJ23" s="15" t="s">
        <v>10</v>
      </c>
      <c r="AK23" s="28"/>
    </row>
    <row r="24" spans="1:37" ht="18.75" customHeight="1" x14ac:dyDescent="0.2">
      <c r="A24" s="42"/>
      <c r="B24" s="168">
        <v>66</v>
      </c>
      <c r="C24" s="81"/>
      <c r="D24" s="82"/>
      <c r="E24" s="83"/>
      <c r="F24" s="215">
        <v>1906</v>
      </c>
      <c r="G24" s="215"/>
      <c r="H24" s="117" t="s">
        <v>10</v>
      </c>
      <c r="I24" s="118"/>
      <c r="J24" s="119"/>
      <c r="K24" s="120">
        <v>7</v>
      </c>
      <c r="L24" s="121"/>
      <c r="M24" s="146">
        <v>14</v>
      </c>
      <c r="N24" s="123"/>
      <c r="O24" s="117" t="s">
        <v>9</v>
      </c>
      <c r="P24" s="118"/>
      <c r="Q24" s="124"/>
      <c r="R24" s="120"/>
      <c r="S24" s="121" t="s">
        <v>16</v>
      </c>
      <c r="T24" s="146">
        <v>1660</v>
      </c>
      <c r="U24" s="123"/>
      <c r="V24" s="117" t="s">
        <v>10</v>
      </c>
      <c r="W24" s="118"/>
      <c r="X24" s="119"/>
      <c r="Y24" s="120"/>
      <c r="Z24" s="121" t="s">
        <v>16</v>
      </c>
      <c r="AA24" s="122">
        <v>360</v>
      </c>
      <c r="AB24" s="123"/>
      <c r="AC24" s="117" t="s">
        <v>10</v>
      </c>
      <c r="AD24" s="118"/>
      <c r="AE24" s="119"/>
      <c r="AF24" s="198">
        <v>1600</v>
      </c>
      <c r="AG24" s="200"/>
      <c r="AH24" s="200"/>
      <c r="AI24" s="125"/>
      <c r="AJ24" s="15" t="s">
        <v>10</v>
      </c>
      <c r="AK24" s="28"/>
    </row>
    <row r="25" spans="1:37" ht="18.75" customHeight="1" x14ac:dyDescent="0.2">
      <c r="A25" s="42"/>
      <c r="B25" s="168" t="s">
        <v>37</v>
      </c>
      <c r="C25" s="81"/>
      <c r="D25" s="82"/>
      <c r="E25" s="83"/>
      <c r="F25" s="215">
        <v>1604</v>
      </c>
      <c r="G25" s="215"/>
      <c r="H25" s="117" t="s">
        <v>10</v>
      </c>
      <c r="I25" s="118"/>
      <c r="J25" s="119"/>
      <c r="K25" s="149">
        <v>14</v>
      </c>
      <c r="L25" s="121" t="s">
        <v>16</v>
      </c>
      <c r="M25" s="146">
        <v>24</v>
      </c>
      <c r="N25" s="123"/>
      <c r="O25" s="117" t="s">
        <v>9</v>
      </c>
      <c r="P25" s="118"/>
      <c r="Q25" s="124"/>
      <c r="R25" s="120"/>
      <c r="S25" s="121" t="s">
        <v>16</v>
      </c>
      <c r="T25" s="146">
        <v>3640</v>
      </c>
      <c r="U25" s="123"/>
      <c r="V25" s="117" t="s">
        <v>10</v>
      </c>
      <c r="W25" s="118"/>
      <c r="X25" s="119"/>
      <c r="Y25" s="120"/>
      <c r="Z25" s="121" t="s">
        <v>16</v>
      </c>
      <c r="AA25" s="146">
        <v>900</v>
      </c>
      <c r="AB25" s="123"/>
      <c r="AC25" s="117" t="s">
        <v>10</v>
      </c>
      <c r="AD25" s="118"/>
      <c r="AE25" s="119"/>
      <c r="AF25" s="198">
        <v>1195</v>
      </c>
      <c r="AG25" s="200"/>
      <c r="AH25" s="200"/>
      <c r="AI25" s="125"/>
      <c r="AJ25" s="15" t="s">
        <v>10</v>
      </c>
      <c r="AK25" s="28"/>
    </row>
    <row r="26" spans="1:37" ht="18.75" customHeight="1" thickBot="1" x14ac:dyDescent="0.25">
      <c r="A26" s="55"/>
      <c r="B26" s="90"/>
      <c r="C26" s="83"/>
      <c r="D26" s="85"/>
      <c r="E26" s="86"/>
      <c r="F26" s="126"/>
      <c r="G26" s="126"/>
      <c r="H26" s="117"/>
      <c r="I26" s="118"/>
      <c r="J26" s="119"/>
      <c r="K26" s="126"/>
      <c r="L26" s="126"/>
      <c r="M26" s="126"/>
      <c r="N26" s="119"/>
      <c r="O26" s="117"/>
      <c r="P26" s="118"/>
      <c r="Q26" s="118"/>
      <c r="R26" s="126"/>
      <c r="S26" s="126"/>
      <c r="T26" s="126"/>
      <c r="U26" s="119"/>
      <c r="V26" s="117"/>
      <c r="W26" s="118"/>
      <c r="X26" s="119"/>
      <c r="Y26" s="126"/>
      <c r="Z26" s="126"/>
      <c r="AA26" s="126"/>
      <c r="AB26" s="119"/>
      <c r="AC26" s="117"/>
      <c r="AD26" s="118"/>
      <c r="AE26" s="119"/>
      <c r="AF26" s="126"/>
      <c r="AG26" s="126"/>
      <c r="AH26" s="126"/>
      <c r="AI26" s="127"/>
      <c r="AJ26" s="91"/>
      <c r="AK26" s="28"/>
    </row>
    <row r="27" spans="1:37" x14ac:dyDescent="0.2">
      <c r="A27" s="42"/>
      <c r="B27" s="81"/>
      <c r="C27" s="81"/>
      <c r="D27" s="82"/>
      <c r="E27" s="89"/>
      <c r="F27" s="119"/>
      <c r="G27" s="124"/>
      <c r="H27" s="117"/>
      <c r="I27" s="118"/>
      <c r="J27" s="119"/>
      <c r="K27" s="119"/>
      <c r="L27" s="119"/>
      <c r="M27" s="119"/>
      <c r="N27" s="119"/>
      <c r="O27" s="117"/>
      <c r="P27" s="118"/>
      <c r="Q27" s="119"/>
      <c r="R27" s="119"/>
      <c r="S27" s="119"/>
      <c r="T27" s="119"/>
      <c r="U27" s="119"/>
      <c r="V27" s="117"/>
      <c r="W27" s="118"/>
      <c r="X27" s="119"/>
      <c r="Y27" s="119"/>
      <c r="Z27" s="119"/>
      <c r="AA27" s="119"/>
      <c r="AB27" s="119"/>
      <c r="AC27" s="117"/>
      <c r="AD27" s="118"/>
      <c r="AE27" s="119"/>
      <c r="AF27" s="119"/>
      <c r="AG27" s="119"/>
      <c r="AH27" s="119"/>
      <c r="AI27" s="127"/>
      <c r="AJ27" s="91"/>
      <c r="AK27" s="28"/>
    </row>
    <row r="28" spans="1:37" ht="14.25" x14ac:dyDescent="0.2">
      <c r="A28" s="42"/>
      <c r="B28" s="92" t="s">
        <v>25</v>
      </c>
      <c r="C28" s="92"/>
      <c r="D28" s="82"/>
      <c r="E28" s="85"/>
      <c r="F28" s="215">
        <f>SUM(F23:G25)</f>
        <v>4599</v>
      </c>
      <c r="G28" s="216"/>
      <c r="H28" s="128" t="s">
        <v>11</v>
      </c>
      <c r="I28" s="118"/>
      <c r="J28" s="118"/>
      <c r="K28" s="120">
        <f>SUM(K23:K25)</f>
        <v>28</v>
      </c>
      <c r="L28" s="121" t="s">
        <v>16</v>
      </c>
      <c r="M28" s="215">
        <f>SUM(M23:M25)</f>
        <v>49</v>
      </c>
      <c r="N28" s="216"/>
      <c r="O28" s="128" t="s">
        <v>9</v>
      </c>
      <c r="P28" s="118"/>
      <c r="Q28" s="124"/>
      <c r="R28" s="120">
        <f>SUM(R23:R25)</f>
        <v>0</v>
      </c>
      <c r="S28" s="121" t="s">
        <v>16</v>
      </c>
      <c r="T28" s="215">
        <f>SUM(T23:T25)</f>
        <v>6750</v>
      </c>
      <c r="U28" s="216"/>
      <c r="V28" s="128" t="s">
        <v>11</v>
      </c>
      <c r="W28" s="118"/>
      <c r="X28" s="118"/>
      <c r="Y28" s="120">
        <f>SUM(Y23:Y25)</f>
        <v>0</v>
      </c>
      <c r="Z28" s="121" t="s">
        <v>16</v>
      </c>
      <c r="AA28" s="213">
        <f>SUM(AA23:AA25)</f>
        <v>1672.5</v>
      </c>
      <c r="AB28" s="214"/>
      <c r="AC28" s="128" t="s">
        <v>11</v>
      </c>
      <c r="AD28" s="118"/>
      <c r="AE28" s="118"/>
      <c r="AF28" s="215">
        <f>SUM(AF23:AH25)</f>
        <v>3580</v>
      </c>
      <c r="AG28" s="216"/>
      <c r="AH28" s="216"/>
      <c r="AI28" s="216"/>
      <c r="AJ28" s="93" t="s">
        <v>11</v>
      </c>
      <c r="AK28" s="28"/>
    </row>
    <row r="29" spans="1:37" ht="18" customHeight="1" x14ac:dyDescent="0.2">
      <c r="A29" s="42"/>
      <c r="B29" s="92"/>
      <c r="C29" s="92"/>
      <c r="D29" s="82"/>
      <c r="E29" s="85"/>
      <c r="F29" s="104"/>
      <c r="G29" s="105"/>
      <c r="H29" s="103"/>
      <c r="I29" s="106"/>
      <c r="J29" s="107"/>
      <c r="K29" s="83"/>
      <c r="L29" s="87"/>
      <c r="M29" s="88"/>
      <c r="N29" s="105"/>
      <c r="O29" s="103"/>
      <c r="P29" s="106"/>
      <c r="Q29" s="104"/>
      <c r="R29" s="105"/>
      <c r="S29" s="108"/>
      <c r="T29" s="105"/>
      <c r="U29" s="105"/>
      <c r="V29" s="103"/>
      <c r="W29" s="106"/>
      <c r="X29" s="107"/>
      <c r="Y29" s="104"/>
      <c r="Z29" s="108"/>
      <c r="AA29" s="105"/>
      <c r="AB29" s="105"/>
      <c r="AC29" s="103"/>
      <c r="AD29" s="106"/>
      <c r="AE29" s="107"/>
      <c r="AF29" s="104"/>
      <c r="AG29" s="108"/>
      <c r="AH29" s="105"/>
      <c r="AI29" s="88"/>
      <c r="AJ29" s="93"/>
      <c r="AK29" s="28"/>
    </row>
    <row r="30" spans="1:37" x14ac:dyDescent="0.2">
      <c r="A30" s="24"/>
      <c r="B30" s="94"/>
      <c r="C30" s="94"/>
      <c r="D30" s="95"/>
      <c r="E30" s="88"/>
      <c r="F30" s="105"/>
      <c r="G30" s="105"/>
      <c r="H30" s="109"/>
      <c r="I30" s="110"/>
      <c r="J30" s="105"/>
      <c r="K30" s="97" t="s">
        <v>0</v>
      </c>
      <c r="L30" s="97"/>
      <c r="M30" s="97" t="s">
        <v>1</v>
      </c>
      <c r="N30" s="111"/>
      <c r="O30" s="111"/>
      <c r="P30" s="112"/>
      <c r="Q30" s="111"/>
      <c r="R30" s="111" t="s">
        <v>0</v>
      </c>
      <c r="S30" s="111"/>
      <c r="T30" s="111" t="s">
        <v>1</v>
      </c>
      <c r="U30" s="111"/>
      <c r="V30" s="111"/>
      <c r="W30" s="112"/>
      <c r="X30" s="111"/>
      <c r="Y30" s="111" t="s">
        <v>0</v>
      </c>
      <c r="Z30" s="111"/>
      <c r="AA30" s="111" t="s">
        <v>1</v>
      </c>
      <c r="AB30" s="111"/>
      <c r="AC30" s="111"/>
      <c r="AD30" s="112"/>
      <c r="AE30" s="111"/>
      <c r="AF30" s="111"/>
      <c r="AG30" s="111" t="s">
        <v>1</v>
      </c>
      <c r="AH30" s="105"/>
      <c r="AI30" s="88"/>
      <c r="AJ30" s="96"/>
      <c r="AK30" s="28"/>
    </row>
    <row r="31" spans="1:37" ht="23.25" customHeight="1" x14ac:dyDescent="0.2">
      <c r="A31" s="42"/>
      <c r="B31" s="98" t="s">
        <v>15</v>
      </c>
      <c r="C31" s="94"/>
      <c r="D31" s="95"/>
      <c r="E31" s="88"/>
      <c r="F31" s="105"/>
      <c r="G31" s="105"/>
      <c r="H31" s="109"/>
      <c r="I31" s="110" t="s">
        <v>12</v>
      </c>
      <c r="J31" s="113"/>
      <c r="K31" s="130">
        <f>K28/K13</f>
        <v>43.983663210807414</v>
      </c>
      <c r="L31" s="131" t="s">
        <v>16</v>
      </c>
      <c r="M31" s="132">
        <f>M28/K13</f>
        <v>76.971410618912969</v>
      </c>
      <c r="N31" s="133"/>
      <c r="O31" s="134"/>
      <c r="P31" s="135" t="s">
        <v>17</v>
      </c>
      <c r="Q31" s="135"/>
      <c r="R31" s="130">
        <f>R28/K13/10000</f>
        <v>0</v>
      </c>
      <c r="S31" s="131" t="s">
        <v>16</v>
      </c>
      <c r="T31" s="132">
        <f>T28/K13/10000</f>
        <v>1.0603204524033929</v>
      </c>
      <c r="U31" s="133"/>
      <c r="V31" s="134"/>
      <c r="W31" s="135" t="s">
        <v>13</v>
      </c>
      <c r="X31" s="135"/>
      <c r="Y31" s="130">
        <f>Y28/F28</f>
        <v>0</v>
      </c>
      <c r="Z31" s="131" t="s">
        <v>16</v>
      </c>
      <c r="AA31" s="147">
        <f>AA28/F28</f>
        <v>0.36366601435094587</v>
      </c>
      <c r="AB31" s="133"/>
      <c r="AC31" s="134"/>
      <c r="AD31" s="135" t="s">
        <v>14</v>
      </c>
      <c r="AE31" s="133"/>
      <c r="AF31" s="201">
        <f>AF28/F28</f>
        <v>0.77843009349858661</v>
      </c>
      <c r="AG31" s="210"/>
      <c r="AH31" s="210"/>
      <c r="AI31" s="88"/>
      <c r="AJ31" s="99"/>
      <c r="AK31" s="28"/>
    </row>
    <row r="32" spans="1:37" ht="7.5" customHeight="1" x14ac:dyDescent="0.2">
      <c r="A32" s="47"/>
      <c r="B32" s="21"/>
      <c r="C32" s="21"/>
      <c r="D32" s="56"/>
      <c r="E32" s="57"/>
      <c r="F32" s="57"/>
      <c r="G32" s="43"/>
      <c r="H32" s="58"/>
      <c r="I32" s="56"/>
      <c r="J32" s="57"/>
      <c r="K32" s="57"/>
      <c r="L32" s="57"/>
      <c r="M32" s="57"/>
      <c r="N32" s="57"/>
      <c r="O32" s="58"/>
      <c r="P32" s="56"/>
      <c r="Q32" s="57"/>
      <c r="R32" s="57"/>
      <c r="S32" s="57"/>
      <c r="T32" s="57"/>
      <c r="U32" s="57"/>
      <c r="V32" s="58"/>
      <c r="W32" s="56"/>
      <c r="X32" s="57"/>
      <c r="Y32" s="57"/>
      <c r="Z32" s="57"/>
      <c r="AA32" s="57"/>
      <c r="AB32" s="57"/>
      <c r="AC32" s="58"/>
      <c r="AD32" s="56"/>
      <c r="AE32" s="57"/>
      <c r="AF32" s="57"/>
      <c r="AG32" s="57"/>
      <c r="AH32" s="57"/>
      <c r="AI32" s="57"/>
      <c r="AJ32" s="58"/>
      <c r="AK32" s="49"/>
    </row>
    <row r="33" spans="1:36" ht="5.25" customHeight="1" x14ac:dyDescent="0.2">
      <c r="B33" s="12"/>
      <c r="C33" s="12"/>
    </row>
    <row r="34" spans="1:36" x14ac:dyDescent="0.2">
      <c r="A34" s="22" t="s">
        <v>26</v>
      </c>
      <c r="B34" s="23"/>
    </row>
    <row r="35" spans="1:36" x14ac:dyDescent="0.2">
      <c r="A35" s="22" t="s">
        <v>28</v>
      </c>
      <c r="B35" s="23"/>
    </row>
    <row r="36" spans="1:36" s="26" customFormat="1" x14ac:dyDescent="0.2">
      <c r="A36" s="22"/>
      <c r="B36" s="26" t="s">
        <v>30</v>
      </c>
      <c r="C36" s="22"/>
      <c r="D36" s="45"/>
      <c r="I36" s="45"/>
      <c r="P36" s="45"/>
      <c r="W36" s="45"/>
      <c r="AD36" s="45"/>
    </row>
    <row r="37" spans="1:36" s="137" customFormat="1" x14ac:dyDescent="0.2">
      <c r="A37" s="136"/>
      <c r="C37" s="138"/>
      <c r="D37" s="139"/>
      <c r="H37" s="140"/>
      <c r="I37" s="139"/>
      <c r="O37" s="140"/>
      <c r="P37" s="139"/>
      <c r="V37" s="140"/>
      <c r="W37" s="139"/>
      <c r="AC37" s="140"/>
      <c r="AD37" s="139"/>
      <c r="AJ37" s="140"/>
    </row>
    <row r="38" spans="1:36" s="137" customFormat="1" x14ac:dyDescent="0.2">
      <c r="B38" s="138" t="s">
        <v>31</v>
      </c>
      <c r="C38" s="138"/>
      <c r="D38" s="139"/>
      <c r="F38" s="141" t="str">
        <f>IF(K31-K10&lt;0,"La DL (min) telle que fixée par le PAG n'est pas respectée","")</f>
        <v/>
      </c>
      <c r="H38" s="140"/>
      <c r="I38" s="139"/>
      <c r="O38" s="141" t="str">
        <f>IF(Y31-Y10&lt;0,"Le COS (min) tel que fixé par le PAG n'est pas respecté","")</f>
        <v/>
      </c>
      <c r="P38" s="139"/>
      <c r="V38" s="140"/>
      <c r="W38" s="139"/>
      <c r="AC38" s="140"/>
      <c r="AD38" s="139"/>
      <c r="AJ38" s="140"/>
    </row>
    <row r="39" spans="1:36" s="137" customFormat="1" x14ac:dyDescent="0.2">
      <c r="B39" s="138"/>
      <c r="C39" s="138"/>
      <c r="D39" s="139"/>
      <c r="F39" s="141" t="str">
        <f>IF(M31-M10&gt;0,"La DL (max) telle que fixée par le PAG n'est pas respectée","")</f>
        <v/>
      </c>
      <c r="H39" s="140"/>
      <c r="I39" s="139"/>
      <c r="O39" s="141" t="str">
        <f>IF(AA31-AA10&gt;0,"Le COS (max) tel que fixé par le PAG n'est pas respecté","")</f>
        <v/>
      </c>
      <c r="P39" s="139"/>
      <c r="V39" s="140"/>
      <c r="W39" s="139"/>
      <c r="AC39" s="140"/>
      <c r="AD39" s="139"/>
      <c r="AJ39" s="140"/>
    </row>
    <row r="40" spans="1:36" s="137" customFormat="1" ht="12.75" customHeight="1" x14ac:dyDescent="0.2">
      <c r="B40" s="138"/>
      <c r="C40" s="138"/>
      <c r="D40" s="139"/>
      <c r="F40" s="141" t="str">
        <f>IF(R31-R10&lt;0,"Le CUS (min) tel que fixé par le PAG n'est pas respecté","")</f>
        <v/>
      </c>
      <c r="H40" s="140"/>
      <c r="I40" s="139"/>
      <c r="O40" s="141" t="str">
        <f>IF(AF31-AF10&gt;0,"Le CSS (max) tel que fixé par le PAG n'est pas respecté","")</f>
        <v/>
      </c>
      <c r="P40" s="139"/>
      <c r="V40" s="140"/>
      <c r="W40" s="139"/>
      <c r="AC40" s="140"/>
      <c r="AD40" s="139"/>
      <c r="AJ40" s="140"/>
    </row>
    <row r="41" spans="1:36" s="137" customFormat="1" x14ac:dyDescent="0.2">
      <c r="B41" s="138"/>
      <c r="C41" s="138"/>
      <c r="D41" s="139"/>
      <c r="F41" s="141" t="str">
        <f>IF(T31-T10&gt;0,"Le CUS (max) tel que fixé par le PAG n'est pas respecté","")</f>
        <v/>
      </c>
      <c r="H41" s="140"/>
      <c r="I41" s="139"/>
      <c r="O41" s="140"/>
      <c r="P41" s="139"/>
      <c r="V41" s="140"/>
      <c r="W41" s="139"/>
      <c r="AC41" s="140"/>
      <c r="AD41" s="139"/>
      <c r="AJ41" s="140"/>
    </row>
    <row r="42" spans="1:36" s="137" customFormat="1" x14ac:dyDescent="0.2">
      <c r="B42" s="138"/>
      <c r="C42" s="138"/>
      <c r="D42" s="139"/>
      <c r="H42" s="140"/>
      <c r="I42" s="139"/>
      <c r="O42" s="140"/>
      <c r="P42" s="139"/>
      <c r="V42" s="140"/>
      <c r="W42" s="139"/>
      <c r="AC42" s="140"/>
      <c r="AD42" s="139"/>
      <c r="AJ42" s="140"/>
    </row>
    <row r="43" spans="1:36" s="137" customFormat="1" ht="4.5" customHeight="1" x14ac:dyDescent="0.2">
      <c r="B43" s="138"/>
      <c r="C43" s="138"/>
      <c r="D43" s="139"/>
      <c r="H43" s="140"/>
      <c r="I43" s="139"/>
      <c r="O43" s="140"/>
      <c r="P43" s="139"/>
      <c r="V43" s="140"/>
      <c r="W43" s="139"/>
      <c r="AC43" s="140"/>
      <c r="AD43" s="139"/>
      <c r="AJ43" s="140"/>
    </row>
    <row r="44" spans="1:36" s="137" customFormat="1" ht="6" customHeight="1" x14ac:dyDescent="0.2">
      <c r="B44" s="138"/>
      <c r="C44" s="138"/>
      <c r="D44" s="139"/>
      <c r="H44" s="140"/>
      <c r="I44" s="139"/>
      <c r="O44" s="140"/>
      <c r="P44" s="139"/>
      <c r="V44" s="140"/>
      <c r="W44" s="139"/>
      <c r="AC44" s="140"/>
      <c r="AD44" s="139"/>
      <c r="AJ44" s="140"/>
    </row>
    <row r="45" spans="1:36" s="137" customFormat="1" x14ac:dyDescent="0.2">
      <c r="B45" s="138"/>
      <c r="C45" s="138"/>
      <c r="D45" s="139"/>
      <c r="H45" s="140"/>
      <c r="I45" s="139"/>
      <c r="O45" s="140"/>
      <c r="P45" s="139"/>
      <c r="V45" s="140"/>
      <c r="W45" s="139"/>
      <c r="AC45" s="140"/>
      <c r="AD45" s="139"/>
      <c r="AJ45" s="140"/>
    </row>
    <row r="46" spans="1:36" s="137" customFormat="1" ht="12.75" customHeight="1" x14ac:dyDescent="0.2">
      <c r="B46" s="138"/>
      <c r="C46" s="138"/>
      <c r="D46" s="139"/>
      <c r="H46" s="140"/>
      <c r="I46" s="139"/>
      <c r="O46" s="140"/>
      <c r="P46" s="139"/>
      <c r="V46" s="140"/>
      <c r="W46" s="139"/>
      <c r="AC46" s="140"/>
      <c r="AD46" s="139"/>
      <c r="AJ46" s="140"/>
    </row>
    <row r="47" spans="1:36" s="137" customFormat="1" ht="13.5" customHeight="1" x14ac:dyDescent="0.2">
      <c r="B47" s="138"/>
      <c r="C47" s="138"/>
      <c r="D47" s="139"/>
      <c r="H47" s="140"/>
      <c r="I47" s="139"/>
      <c r="O47" s="140"/>
      <c r="P47" s="139"/>
      <c r="V47" s="140"/>
      <c r="W47" s="139"/>
      <c r="AC47" s="140"/>
      <c r="AD47" s="139"/>
      <c r="AJ47" s="140"/>
    </row>
    <row r="48" spans="1:36" s="137" customFormat="1" ht="12.75" customHeight="1" x14ac:dyDescent="0.2">
      <c r="B48" s="138"/>
      <c r="C48" s="138"/>
      <c r="D48" s="139"/>
      <c r="H48" s="140"/>
      <c r="I48" s="139"/>
      <c r="O48" s="140"/>
      <c r="P48" s="139"/>
      <c r="V48" s="140"/>
      <c r="W48" s="139"/>
      <c r="AC48" s="140"/>
      <c r="AD48" s="139"/>
      <c r="AJ48" s="140"/>
    </row>
    <row r="49" spans="4:8" ht="12.75" customHeight="1" x14ac:dyDescent="0.2"/>
    <row r="50" spans="4:8" ht="12.75" customHeight="1" x14ac:dyDescent="0.2"/>
    <row r="51" spans="4:8" ht="4.5" customHeight="1" x14ac:dyDescent="0.2"/>
    <row r="52" spans="4:8" ht="6" customHeight="1" x14ac:dyDescent="0.2"/>
    <row r="54" spans="4:8" ht="12.75" customHeight="1" x14ac:dyDescent="0.2">
      <c r="D54" s="59"/>
      <c r="E54" s="60"/>
      <c r="F54" s="60"/>
      <c r="G54" s="60"/>
      <c r="H54" s="61"/>
    </row>
    <row r="59" spans="4:8" ht="4.5" customHeight="1" x14ac:dyDescent="0.2"/>
  </sheetData>
  <mergeCells count="15">
    <mergeCell ref="M28:N28"/>
    <mergeCell ref="T28:U28"/>
    <mergeCell ref="F28:G28"/>
    <mergeCell ref="F20:H20"/>
    <mergeCell ref="F23:G23"/>
    <mergeCell ref="F24:G24"/>
    <mergeCell ref="F25:G25"/>
    <mergeCell ref="AF31:AH31"/>
    <mergeCell ref="AF10:AH10"/>
    <mergeCell ref="U3:AH3"/>
    <mergeCell ref="AA28:AB28"/>
    <mergeCell ref="AF28:AI28"/>
    <mergeCell ref="AF23:AH23"/>
    <mergeCell ref="AF24:AH24"/>
    <mergeCell ref="AF25:AH25"/>
  </mergeCells>
  <phoneticPr fontId="0" type="noConversion"/>
  <pageMargins left="0.23622047244094491" right="0.23622047244094491" top="0.39370078740157483" bottom="0" header="0.31496062992125984" footer="0.31496062992125984"/>
  <pageSetup paperSize="9" scale="6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K114"/>
  <sheetViews>
    <sheetView topLeftCell="A69" zoomScale="110" zoomScaleNormal="110" zoomScalePageLayoutView="30" workbookViewId="0">
      <selection activeCell="AA88" sqref="AA88"/>
    </sheetView>
  </sheetViews>
  <sheetFormatPr baseColWidth="10" defaultColWidth="11.42578125" defaultRowHeight="12.75" x14ac:dyDescent="0.2"/>
  <cols>
    <col min="1" max="1" width="1.42578125" style="23" customWidth="1"/>
    <col min="2" max="2" width="4.28515625" style="1" customWidth="1"/>
    <col min="3" max="3" width="1.28515625" style="1" customWidth="1"/>
    <col min="4" max="4" width="5.7109375" style="25" customWidth="1"/>
    <col min="5" max="5" width="1.42578125" style="23" customWidth="1"/>
    <col min="6" max="7" width="9.28515625" style="23" customWidth="1"/>
    <col min="8" max="8" width="4.28515625" style="26" customWidth="1"/>
    <col min="9" max="9" width="6.140625" style="25" customWidth="1"/>
    <col min="10" max="10" width="1.42578125" style="23" customWidth="1"/>
    <col min="11" max="11" width="8.140625" style="23" customWidth="1"/>
    <col min="12" max="12" width="1.42578125" style="23" customWidth="1"/>
    <col min="13" max="13" width="8.140625" style="23" customWidth="1"/>
    <col min="14" max="14" width="0.85546875" style="23" customWidth="1"/>
    <col min="15" max="15" width="4.28515625" style="26" customWidth="1"/>
    <col min="16" max="16" width="5.7109375" style="25" customWidth="1"/>
    <col min="17" max="17" width="1.42578125" style="23" customWidth="1"/>
    <col min="18" max="18" width="8.140625" style="23" customWidth="1"/>
    <col min="19" max="19" width="1.42578125" style="23" customWidth="1"/>
    <col min="20" max="20" width="8.140625" style="23" customWidth="1"/>
    <col min="21" max="21" width="0.7109375" style="23" customWidth="1"/>
    <col min="22" max="22" width="4.28515625" style="26" customWidth="1"/>
    <col min="23" max="23" width="5.7109375" style="25" customWidth="1"/>
    <col min="24" max="24" width="1.42578125" style="23" customWidth="1"/>
    <col min="25" max="25" width="8.140625" style="23" customWidth="1"/>
    <col min="26" max="26" width="1.42578125" style="23" customWidth="1"/>
    <col min="27" max="27" width="8.140625" style="23" customWidth="1"/>
    <col min="28" max="28" width="0.7109375" style="23" customWidth="1"/>
    <col min="29" max="29" width="4.28515625" style="26" customWidth="1"/>
    <col min="30" max="30" width="5.7109375" style="25" customWidth="1"/>
    <col min="31" max="31" width="1.42578125" style="23" customWidth="1"/>
    <col min="32" max="32" width="8.140625" style="23" customWidth="1"/>
    <col min="33" max="33" width="1.42578125" style="23" customWidth="1"/>
    <col min="34" max="34" width="8.140625" style="23" customWidth="1"/>
    <col min="35" max="35" width="0.7109375" style="23" customWidth="1"/>
    <col min="36" max="36" width="4.28515625" style="26" customWidth="1"/>
    <col min="37" max="37" width="1.42578125" style="23" customWidth="1"/>
    <col min="38" max="16384" width="11.42578125" style="23"/>
  </cols>
  <sheetData>
    <row r="1" spans="1:37" ht="27" x14ac:dyDescent="0.35">
      <c r="A1" s="77" t="s">
        <v>20</v>
      </c>
    </row>
    <row r="3" spans="1:37" s="73" customFormat="1" ht="19.5" customHeight="1" x14ac:dyDescent="0.3">
      <c r="A3" s="69"/>
      <c r="B3" s="63" t="s">
        <v>32</v>
      </c>
      <c r="C3" s="63"/>
      <c r="D3" s="65"/>
      <c r="E3" s="74"/>
      <c r="F3" s="74"/>
      <c r="G3" s="74"/>
      <c r="H3" s="75"/>
      <c r="I3" s="65"/>
      <c r="O3" s="76"/>
      <c r="P3" s="69"/>
      <c r="U3" s="204" t="s">
        <v>36</v>
      </c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J3" s="76"/>
    </row>
    <row r="4" spans="1:37" s="29" customFormat="1" ht="15" customHeight="1" x14ac:dyDescent="0.2">
      <c r="A4" s="25"/>
      <c r="C4" s="2"/>
      <c r="D4" s="3"/>
      <c r="E4" s="4"/>
      <c r="F4" s="4"/>
      <c r="G4" s="4"/>
      <c r="H4" s="5"/>
      <c r="I4" s="3"/>
      <c r="O4" s="32"/>
      <c r="P4" s="25"/>
      <c r="V4" s="32"/>
      <c r="W4" s="25"/>
      <c r="AC4" s="32"/>
      <c r="AD4" s="25"/>
      <c r="AJ4" s="32"/>
    </row>
    <row r="5" spans="1:37" ht="7.5" customHeight="1" x14ac:dyDescent="0.2">
      <c r="A5" s="33"/>
      <c r="B5" s="8"/>
      <c r="C5" s="8"/>
      <c r="D5" s="34"/>
      <c r="E5" s="35"/>
      <c r="F5" s="35"/>
      <c r="G5" s="35"/>
      <c r="H5" s="36"/>
      <c r="I5" s="34"/>
      <c r="J5" s="37"/>
      <c r="K5" s="37"/>
      <c r="L5" s="37"/>
      <c r="M5" s="37"/>
      <c r="N5" s="37"/>
      <c r="O5" s="38"/>
      <c r="P5" s="39"/>
      <c r="Q5" s="37"/>
      <c r="R5" s="37"/>
      <c r="S5" s="37"/>
      <c r="T5" s="37"/>
      <c r="U5" s="37"/>
      <c r="V5" s="38"/>
      <c r="W5" s="39"/>
      <c r="X5" s="37"/>
      <c r="Y5" s="37"/>
      <c r="Z5" s="37"/>
      <c r="AA5" s="37"/>
      <c r="AB5" s="37"/>
      <c r="AC5" s="38"/>
      <c r="AD5" s="39"/>
      <c r="AE5" s="37"/>
      <c r="AF5" s="37"/>
      <c r="AG5" s="37"/>
      <c r="AH5" s="37"/>
      <c r="AI5" s="37"/>
      <c r="AJ5" s="38"/>
      <c r="AK5" s="40"/>
    </row>
    <row r="6" spans="1:37" s="68" customFormat="1" ht="18" x14ac:dyDescent="0.25">
      <c r="A6" s="62"/>
      <c r="B6" s="63" t="s">
        <v>21</v>
      </c>
      <c r="C6" s="64"/>
      <c r="D6" s="65"/>
      <c r="E6" s="66"/>
      <c r="F6" s="66"/>
      <c r="G6" s="66"/>
      <c r="H6" s="67"/>
      <c r="I6" s="65"/>
      <c r="O6" s="67"/>
      <c r="P6" s="69"/>
      <c r="V6" s="67"/>
      <c r="W6" s="69"/>
      <c r="AC6" s="67"/>
      <c r="AD6" s="69"/>
      <c r="AJ6" s="67"/>
      <c r="AK6" s="70"/>
    </row>
    <row r="7" spans="1:37" x14ac:dyDescent="0.2">
      <c r="A7" s="24"/>
      <c r="AK7" s="28"/>
    </row>
    <row r="8" spans="1:37" x14ac:dyDescent="0.2">
      <c r="A8" s="24"/>
      <c r="K8" s="18" t="s">
        <v>0</v>
      </c>
      <c r="L8" s="18"/>
      <c r="M8" s="18" t="s">
        <v>1</v>
      </c>
      <c r="N8" s="18"/>
      <c r="O8" s="18"/>
      <c r="P8" s="27"/>
      <c r="Q8" s="18"/>
      <c r="R8" s="18" t="s">
        <v>0</v>
      </c>
      <c r="S8" s="18"/>
      <c r="T8" s="18" t="s">
        <v>1</v>
      </c>
      <c r="U8" s="18"/>
      <c r="V8" s="18"/>
      <c r="W8" s="27"/>
      <c r="X8" s="18"/>
      <c r="Y8" s="18" t="s">
        <v>0</v>
      </c>
      <c r="Z8" s="18"/>
      <c r="AA8" s="18" t="s">
        <v>1</v>
      </c>
      <c r="AB8" s="18"/>
      <c r="AC8" s="18"/>
      <c r="AD8" s="27"/>
      <c r="AE8" s="18"/>
      <c r="AF8" s="18"/>
      <c r="AG8" s="18" t="s">
        <v>1</v>
      </c>
      <c r="AK8" s="28"/>
    </row>
    <row r="9" spans="1:37" x14ac:dyDescent="0.2">
      <c r="A9" s="24"/>
      <c r="K9" s="18"/>
      <c r="L9" s="18"/>
      <c r="M9" s="18"/>
      <c r="N9" s="18"/>
      <c r="O9" s="18"/>
      <c r="P9" s="27"/>
      <c r="Q9" s="18"/>
      <c r="R9" s="18"/>
      <c r="S9" s="18"/>
      <c r="T9" s="18"/>
      <c r="U9" s="18"/>
      <c r="V9" s="18"/>
      <c r="W9" s="27"/>
      <c r="X9" s="18"/>
      <c r="Y9" s="18"/>
      <c r="Z9" s="18"/>
      <c r="AA9" s="18"/>
      <c r="AB9" s="18"/>
      <c r="AC9" s="18"/>
      <c r="AD9" s="27"/>
      <c r="AE9" s="18"/>
      <c r="AF9" s="18"/>
      <c r="AG9" s="18"/>
      <c r="AH9" s="18"/>
      <c r="AI9" s="18"/>
      <c r="AK9" s="28"/>
    </row>
    <row r="10" spans="1:37" x14ac:dyDescent="0.2">
      <c r="A10" s="42"/>
      <c r="B10" s="1" t="s">
        <v>22</v>
      </c>
      <c r="I10" s="25" t="s">
        <v>18</v>
      </c>
      <c r="J10" s="9"/>
      <c r="K10" s="100"/>
      <c r="L10" s="101" t="s">
        <v>16</v>
      </c>
      <c r="M10" s="102"/>
      <c r="O10" s="45"/>
      <c r="P10" s="25" t="s">
        <v>19</v>
      </c>
      <c r="Q10" s="25"/>
      <c r="R10" s="114"/>
      <c r="S10" s="108" t="s">
        <v>16</v>
      </c>
      <c r="T10" s="115"/>
      <c r="U10" s="105"/>
      <c r="V10" s="116"/>
      <c r="W10" s="110" t="s">
        <v>2</v>
      </c>
      <c r="X10" s="110"/>
      <c r="Y10" s="114"/>
      <c r="Z10" s="108" t="s">
        <v>16</v>
      </c>
      <c r="AA10" s="115"/>
      <c r="AB10" s="105"/>
      <c r="AC10" s="116"/>
      <c r="AD10" s="110" t="s">
        <v>3</v>
      </c>
      <c r="AE10" s="105"/>
      <c r="AF10" s="206"/>
      <c r="AG10" s="207"/>
      <c r="AH10" s="207"/>
      <c r="AJ10" s="11"/>
      <c r="AK10" s="28"/>
    </row>
    <row r="11" spans="1:37" ht="6" customHeight="1" x14ac:dyDescent="0.2">
      <c r="A11" s="42"/>
      <c r="AK11" s="28"/>
    </row>
    <row r="12" spans="1:37" ht="6" customHeight="1" x14ac:dyDescent="0.2">
      <c r="A12" s="42"/>
      <c r="AK12" s="28"/>
    </row>
    <row r="13" spans="1:37" x14ac:dyDescent="0.2">
      <c r="A13" s="42"/>
      <c r="B13" s="2" t="s">
        <v>23</v>
      </c>
      <c r="D13" s="6"/>
      <c r="H13" s="23"/>
      <c r="I13" s="23"/>
      <c r="J13" s="26"/>
      <c r="K13" s="143">
        <v>4.7862999999999998</v>
      </c>
      <c r="M13" s="22" t="s">
        <v>24</v>
      </c>
      <c r="N13" s="22"/>
      <c r="O13" s="23"/>
      <c r="P13" s="29"/>
      <c r="AK13" s="28"/>
    </row>
    <row r="14" spans="1:37" ht="7.5" customHeight="1" x14ac:dyDescent="0.2">
      <c r="A14" s="47"/>
      <c r="B14" s="7"/>
      <c r="C14" s="7"/>
      <c r="D14" s="31"/>
      <c r="E14" s="44"/>
      <c r="F14" s="44"/>
      <c r="G14" s="44"/>
      <c r="H14" s="48"/>
      <c r="I14" s="30"/>
      <c r="J14" s="44"/>
      <c r="K14" s="44"/>
      <c r="L14" s="44"/>
      <c r="M14" s="44"/>
      <c r="N14" s="44"/>
      <c r="O14" s="46"/>
      <c r="P14" s="31"/>
      <c r="Q14" s="44"/>
      <c r="R14" s="44"/>
      <c r="S14" s="44"/>
      <c r="T14" s="44"/>
      <c r="U14" s="44"/>
      <c r="V14" s="46"/>
      <c r="W14" s="31"/>
      <c r="X14" s="44"/>
      <c r="Y14" s="44"/>
      <c r="Z14" s="44"/>
      <c r="AA14" s="44"/>
      <c r="AB14" s="44"/>
      <c r="AC14" s="46"/>
      <c r="AD14" s="31"/>
      <c r="AE14" s="44"/>
      <c r="AF14" s="44"/>
      <c r="AG14" s="44"/>
      <c r="AH14" s="44"/>
      <c r="AI14" s="44"/>
      <c r="AJ14" s="46"/>
      <c r="AK14" s="49"/>
    </row>
    <row r="15" spans="1:37" ht="6.75" customHeight="1" x14ac:dyDescent="0.2">
      <c r="H15" s="79"/>
      <c r="I15" s="29"/>
    </row>
    <row r="16" spans="1:37" ht="4.5" customHeight="1" x14ac:dyDescent="0.25">
      <c r="B16" s="78"/>
      <c r="H16" s="79"/>
      <c r="I16" s="29"/>
    </row>
    <row r="17" spans="1:37" ht="7.5" customHeight="1" x14ac:dyDescent="0.2">
      <c r="A17" s="50"/>
      <c r="B17" s="8"/>
      <c r="C17" s="8"/>
      <c r="D17" s="39"/>
      <c r="E17" s="37"/>
      <c r="F17" s="37"/>
      <c r="G17" s="37"/>
      <c r="H17" s="51"/>
      <c r="I17" s="52"/>
      <c r="J17" s="37"/>
      <c r="K17" s="37"/>
      <c r="L17" s="37"/>
      <c r="M17" s="37"/>
      <c r="N17" s="37"/>
      <c r="O17" s="38"/>
      <c r="P17" s="39"/>
      <c r="Q17" s="37"/>
      <c r="R17" s="37"/>
      <c r="S17" s="37"/>
      <c r="T17" s="37"/>
      <c r="U17" s="37"/>
      <c r="V17" s="38"/>
      <c r="W17" s="39"/>
      <c r="X17" s="37"/>
      <c r="Y17" s="37"/>
      <c r="Z17" s="37"/>
      <c r="AA17" s="37"/>
      <c r="AB17" s="37"/>
      <c r="AC17" s="38"/>
      <c r="AD17" s="39"/>
      <c r="AE17" s="37"/>
      <c r="AF17" s="37"/>
      <c r="AG17" s="37"/>
      <c r="AH17" s="37"/>
      <c r="AI17" s="37"/>
      <c r="AJ17" s="38"/>
      <c r="AK17" s="40"/>
    </row>
    <row r="18" spans="1:37" s="68" customFormat="1" ht="18" x14ac:dyDescent="0.25">
      <c r="A18" s="71"/>
      <c r="B18" s="63" t="s">
        <v>27</v>
      </c>
      <c r="C18" s="63"/>
      <c r="D18" s="72"/>
      <c r="E18" s="72"/>
      <c r="F18" s="72"/>
      <c r="G18" s="72"/>
      <c r="H18" s="72"/>
      <c r="I18" s="73"/>
      <c r="O18" s="67"/>
      <c r="P18" s="69"/>
      <c r="V18" s="67"/>
      <c r="W18" s="69"/>
      <c r="AC18" s="67"/>
      <c r="AD18" s="69"/>
      <c r="AJ18" s="67"/>
      <c r="AK18" s="70"/>
    </row>
    <row r="19" spans="1:37" ht="12.75" customHeight="1" x14ac:dyDescent="0.2">
      <c r="A19" s="42"/>
      <c r="B19" s="23"/>
      <c r="C19" s="23"/>
      <c r="D19" s="9"/>
      <c r="E19" s="10"/>
      <c r="F19" s="10"/>
      <c r="G19" s="10"/>
      <c r="H19" s="11"/>
      <c r="I19" s="9"/>
      <c r="J19" s="10"/>
      <c r="K19" s="10"/>
      <c r="L19" s="10"/>
      <c r="M19" s="10"/>
      <c r="N19" s="10"/>
      <c r="O19" s="11"/>
      <c r="P19" s="9"/>
      <c r="Q19" s="10"/>
      <c r="R19" s="10"/>
      <c r="S19" s="10"/>
      <c r="T19" s="10"/>
      <c r="U19" s="10"/>
      <c r="V19" s="11"/>
      <c r="W19" s="9"/>
      <c r="X19" s="10"/>
      <c r="Y19" s="10"/>
      <c r="Z19" s="10"/>
      <c r="AA19" s="10"/>
      <c r="AB19" s="10"/>
      <c r="AC19" s="11"/>
      <c r="AD19" s="9"/>
      <c r="AE19" s="10"/>
      <c r="AF19" s="10"/>
      <c r="AG19" s="10"/>
      <c r="AH19" s="10"/>
      <c r="AI19" s="10"/>
      <c r="AK19" s="28"/>
    </row>
    <row r="20" spans="1:37" ht="18.75" customHeight="1" x14ac:dyDescent="0.2">
      <c r="A20" s="42"/>
      <c r="C20" s="23"/>
      <c r="E20" s="13"/>
      <c r="F20" s="208" t="s">
        <v>29</v>
      </c>
      <c r="G20" s="209"/>
      <c r="H20" s="209"/>
      <c r="J20" s="13"/>
      <c r="K20" s="13"/>
      <c r="L20" s="14" t="s">
        <v>8</v>
      </c>
      <c r="M20" s="13"/>
      <c r="N20" s="13"/>
      <c r="O20" s="11"/>
      <c r="Q20" s="13"/>
      <c r="R20" s="13"/>
      <c r="S20" s="80" t="s">
        <v>5</v>
      </c>
      <c r="T20" s="13"/>
      <c r="U20" s="13"/>
      <c r="V20" s="15"/>
      <c r="X20" s="13"/>
      <c r="Y20" s="13"/>
      <c r="Z20" s="14" t="s">
        <v>6</v>
      </c>
      <c r="AA20" s="13"/>
      <c r="AB20" s="13"/>
      <c r="AC20" s="15"/>
      <c r="AE20" s="16"/>
      <c r="AF20" s="16"/>
      <c r="AG20" s="80" t="s">
        <v>7</v>
      </c>
      <c r="AH20" s="16"/>
      <c r="AI20" s="16"/>
      <c r="AJ20" s="53"/>
      <c r="AK20" s="28"/>
    </row>
    <row r="21" spans="1:37" ht="6.75" customHeight="1" x14ac:dyDescent="0.2">
      <c r="A21" s="42"/>
      <c r="C21" s="12"/>
      <c r="D21" s="3"/>
      <c r="E21" s="54"/>
      <c r="F21" s="54"/>
      <c r="G21" s="54"/>
      <c r="H21" s="53"/>
      <c r="I21" s="3"/>
      <c r="J21" s="41"/>
      <c r="K21" s="41"/>
      <c r="L21" s="41"/>
      <c r="M21" s="41"/>
      <c r="N21" s="41"/>
      <c r="O21" s="53"/>
      <c r="P21" s="3"/>
      <c r="Q21" s="41"/>
      <c r="R21" s="41"/>
      <c r="S21" s="41"/>
      <c r="T21" s="41"/>
      <c r="U21" s="41"/>
      <c r="V21" s="53"/>
      <c r="W21" s="3"/>
      <c r="X21" s="41"/>
      <c r="Y21" s="41"/>
      <c r="Z21" s="41"/>
      <c r="AA21" s="41"/>
      <c r="AB21" s="41"/>
      <c r="AC21" s="53"/>
      <c r="AD21" s="3"/>
      <c r="AE21" s="41"/>
      <c r="AF21" s="41"/>
      <c r="AG21" s="41"/>
      <c r="AH21" s="41"/>
      <c r="AI21" s="41"/>
      <c r="AJ21" s="53"/>
      <c r="AK21" s="28"/>
    </row>
    <row r="22" spans="1:37" s="20" customFormat="1" ht="13.5" x14ac:dyDescent="0.25">
      <c r="A22" s="17"/>
      <c r="B22" s="12" t="s">
        <v>4</v>
      </c>
      <c r="C22" s="18"/>
      <c r="D22" s="27"/>
      <c r="E22" s="18"/>
      <c r="F22" s="18"/>
      <c r="G22" s="18"/>
      <c r="H22" s="18"/>
      <c r="I22" s="27"/>
      <c r="J22" s="18"/>
      <c r="K22" s="18" t="s">
        <v>0</v>
      </c>
      <c r="L22" s="18"/>
      <c r="M22" s="18" t="s">
        <v>1</v>
      </c>
      <c r="N22" s="18"/>
      <c r="O22" s="18"/>
      <c r="P22" s="27"/>
      <c r="Q22" s="18"/>
      <c r="R22" s="18" t="s">
        <v>0</v>
      </c>
      <c r="S22" s="18"/>
      <c r="T22" s="18" t="s">
        <v>1</v>
      </c>
      <c r="U22" s="18"/>
      <c r="V22" s="18"/>
      <c r="W22" s="27"/>
      <c r="X22" s="18"/>
      <c r="Y22" s="18" t="s">
        <v>0</v>
      </c>
      <c r="Z22" s="18"/>
      <c r="AA22" s="18" t="s">
        <v>1</v>
      </c>
      <c r="AB22" s="18"/>
      <c r="AC22" s="18"/>
      <c r="AD22" s="27"/>
      <c r="AE22" s="18"/>
      <c r="AF22" s="18"/>
      <c r="AG22" s="18" t="s">
        <v>1</v>
      </c>
      <c r="AJ22" s="18"/>
      <c r="AK22" s="19"/>
    </row>
    <row r="23" spans="1:37" ht="18.75" customHeight="1" x14ac:dyDescent="0.2">
      <c r="A23" s="42"/>
      <c r="B23" s="12">
        <v>1</v>
      </c>
      <c r="C23" s="12"/>
      <c r="D23" s="3"/>
      <c r="E23" s="54"/>
      <c r="F23" s="198">
        <v>712</v>
      </c>
      <c r="G23" s="199"/>
      <c r="H23" s="117" t="s">
        <v>10</v>
      </c>
      <c r="I23" s="118"/>
      <c r="J23" s="119"/>
      <c r="K23" s="120">
        <v>4</v>
      </c>
      <c r="L23" s="121" t="s">
        <v>16</v>
      </c>
      <c r="M23" s="122">
        <v>5</v>
      </c>
      <c r="N23" s="123"/>
      <c r="O23" s="117" t="s">
        <v>9</v>
      </c>
      <c r="P23" s="118"/>
      <c r="Q23" s="124"/>
      <c r="R23" s="120"/>
      <c r="S23" s="121" t="s">
        <v>16</v>
      </c>
      <c r="T23" s="122">
        <v>650</v>
      </c>
      <c r="U23" s="123"/>
      <c r="V23" s="117" t="s">
        <v>10</v>
      </c>
      <c r="W23" s="118"/>
      <c r="X23" s="119"/>
      <c r="Y23" s="120"/>
      <c r="Z23" s="121" t="s">
        <v>16</v>
      </c>
      <c r="AA23" s="122">
        <v>252</v>
      </c>
      <c r="AB23" s="123"/>
      <c r="AC23" s="117" t="s">
        <v>10</v>
      </c>
      <c r="AD23" s="118"/>
      <c r="AE23" s="119"/>
      <c r="AF23" s="198">
        <v>570</v>
      </c>
      <c r="AG23" s="200"/>
      <c r="AH23" s="200"/>
      <c r="AI23" s="125"/>
      <c r="AJ23" s="15" t="s">
        <v>10</v>
      </c>
      <c r="AK23" s="28"/>
    </row>
    <row r="24" spans="1:37" ht="18.75" customHeight="1" x14ac:dyDescent="0.2">
      <c r="A24" s="42"/>
      <c r="B24" s="81">
        <f>B23+1</f>
        <v>2</v>
      </c>
      <c r="C24" s="81"/>
      <c r="D24" s="82"/>
      <c r="E24" s="83"/>
      <c r="F24" s="198">
        <v>691</v>
      </c>
      <c r="G24" s="199"/>
      <c r="H24" s="117" t="s">
        <v>10</v>
      </c>
      <c r="I24" s="118"/>
      <c r="J24" s="119"/>
      <c r="K24" s="120">
        <v>4</v>
      </c>
      <c r="L24" s="121" t="s">
        <v>16</v>
      </c>
      <c r="M24" s="122">
        <v>5</v>
      </c>
      <c r="N24" s="123"/>
      <c r="O24" s="117" t="s">
        <v>9</v>
      </c>
      <c r="P24" s="118"/>
      <c r="Q24" s="124"/>
      <c r="R24" s="120"/>
      <c r="S24" s="121" t="s">
        <v>16</v>
      </c>
      <c r="T24" s="122">
        <v>650</v>
      </c>
      <c r="U24" s="123"/>
      <c r="V24" s="117" t="s">
        <v>10</v>
      </c>
      <c r="W24" s="118"/>
      <c r="X24" s="119"/>
      <c r="Y24" s="120"/>
      <c r="Z24" s="121" t="s">
        <v>16</v>
      </c>
      <c r="AA24" s="122">
        <v>252</v>
      </c>
      <c r="AB24" s="123"/>
      <c r="AC24" s="117" t="s">
        <v>10</v>
      </c>
      <c r="AD24" s="118"/>
      <c r="AE24" s="119"/>
      <c r="AF24" s="198">
        <v>540</v>
      </c>
      <c r="AG24" s="200"/>
      <c r="AH24" s="200"/>
      <c r="AI24" s="125"/>
      <c r="AJ24" s="15" t="s">
        <v>10</v>
      </c>
      <c r="AK24" s="28"/>
    </row>
    <row r="25" spans="1:37" ht="18.75" customHeight="1" x14ac:dyDescent="0.2">
      <c r="A25" s="42"/>
      <c r="B25" s="81">
        <f t="shared" ref="B25:B80" si="0">B24+1</f>
        <v>3</v>
      </c>
      <c r="C25" s="81"/>
      <c r="D25" s="82"/>
      <c r="E25" s="83"/>
      <c r="F25" s="198">
        <v>687</v>
      </c>
      <c r="G25" s="199"/>
      <c r="H25" s="117" t="s">
        <v>10</v>
      </c>
      <c r="I25" s="118"/>
      <c r="J25" s="119"/>
      <c r="K25" s="120">
        <v>4</v>
      </c>
      <c r="L25" s="121" t="s">
        <v>16</v>
      </c>
      <c r="M25" s="122">
        <v>5</v>
      </c>
      <c r="N25" s="123"/>
      <c r="O25" s="117" t="s">
        <v>9</v>
      </c>
      <c r="P25" s="118"/>
      <c r="Q25" s="124"/>
      <c r="R25" s="120"/>
      <c r="S25" s="121" t="s">
        <v>16</v>
      </c>
      <c r="T25" s="122">
        <v>650</v>
      </c>
      <c r="U25" s="123"/>
      <c r="V25" s="117" t="s">
        <v>10</v>
      </c>
      <c r="W25" s="118"/>
      <c r="X25" s="119"/>
      <c r="Y25" s="120"/>
      <c r="Z25" s="121" t="s">
        <v>16</v>
      </c>
      <c r="AA25" s="122">
        <v>252</v>
      </c>
      <c r="AB25" s="123"/>
      <c r="AC25" s="117" t="s">
        <v>10</v>
      </c>
      <c r="AD25" s="118"/>
      <c r="AE25" s="119"/>
      <c r="AF25" s="198">
        <v>550</v>
      </c>
      <c r="AG25" s="200"/>
      <c r="AH25" s="200"/>
      <c r="AI25" s="125"/>
      <c r="AJ25" s="15" t="s">
        <v>10</v>
      </c>
      <c r="AK25" s="28"/>
    </row>
    <row r="26" spans="1:37" ht="18.75" customHeight="1" x14ac:dyDescent="0.2">
      <c r="A26" s="42"/>
      <c r="B26" s="81">
        <f t="shared" si="0"/>
        <v>4</v>
      </c>
      <c r="C26" s="81"/>
      <c r="D26" s="82"/>
      <c r="E26" s="83"/>
      <c r="F26" s="198">
        <v>768</v>
      </c>
      <c r="G26" s="199"/>
      <c r="H26" s="117" t="s">
        <v>10</v>
      </c>
      <c r="I26" s="118"/>
      <c r="J26" s="119"/>
      <c r="K26" s="120">
        <v>4</v>
      </c>
      <c r="L26" s="121" t="s">
        <v>16</v>
      </c>
      <c r="M26" s="122">
        <v>5</v>
      </c>
      <c r="N26" s="123"/>
      <c r="O26" s="117" t="s">
        <v>9</v>
      </c>
      <c r="P26" s="118"/>
      <c r="Q26" s="124"/>
      <c r="R26" s="120"/>
      <c r="S26" s="121" t="s">
        <v>16</v>
      </c>
      <c r="T26" s="122">
        <v>650</v>
      </c>
      <c r="U26" s="123"/>
      <c r="V26" s="117" t="s">
        <v>10</v>
      </c>
      <c r="W26" s="118"/>
      <c r="X26" s="119"/>
      <c r="Y26" s="120"/>
      <c r="Z26" s="121" t="s">
        <v>16</v>
      </c>
      <c r="AA26" s="122">
        <v>252</v>
      </c>
      <c r="AB26" s="123"/>
      <c r="AC26" s="117" t="s">
        <v>10</v>
      </c>
      <c r="AD26" s="118"/>
      <c r="AE26" s="119"/>
      <c r="AF26" s="198">
        <v>595</v>
      </c>
      <c r="AG26" s="200"/>
      <c r="AH26" s="200"/>
      <c r="AI26" s="125"/>
      <c r="AJ26" s="15" t="s">
        <v>10</v>
      </c>
      <c r="AK26" s="28"/>
    </row>
    <row r="27" spans="1:37" ht="18.75" customHeight="1" x14ac:dyDescent="0.2">
      <c r="A27" s="42"/>
      <c r="B27" s="81">
        <f t="shared" si="0"/>
        <v>5</v>
      </c>
      <c r="C27" s="81"/>
      <c r="D27" s="82"/>
      <c r="E27" s="83"/>
      <c r="F27" s="198">
        <v>685</v>
      </c>
      <c r="G27" s="199"/>
      <c r="H27" s="117" t="s">
        <v>10</v>
      </c>
      <c r="I27" s="118"/>
      <c r="J27" s="119"/>
      <c r="K27" s="120">
        <v>5</v>
      </c>
      <c r="L27" s="121" t="s">
        <v>16</v>
      </c>
      <c r="M27" s="122">
        <v>5</v>
      </c>
      <c r="N27" s="123"/>
      <c r="O27" s="117" t="s">
        <v>9</v>
      </c>
      <c r="P27" s="118"/>
      <c r="Q27" s="124"/>
      <c r="R27" s="120"/>
      <c r="S27" s="121" t="s">
        <v>16</v>
      </c>
      <c r="T27" s="122">
        <v>650</v>
      </c>
      <c r="U27" s="123"/>
      <c r="V27" s="117" t="s">
        <v>10</v>
      </c>
      <c r="W27" s="118"/>
      <c r="X27" s="119"/>
      <c r="Y27" s="120"/>
      <c r="Z27" s="121" t="s">
        <v>16</v>
      </c>
      <c r="AA27" s="122">
        <v>252</v>
      </c>
      <c r="AB27" s="123"/>
      <c r="AC27" s="117" t="s">
        <v>10</v>
      </c>
      <c r="AD27" s="118"/>
      <c r="AE27" s="119"/>
      <c r="AF27" s="198">
        <v>500</v>
      </c>
      <c r="AG27" s="200"/>
      <c r="AH27" s="200"/>
      <c r="AI27" s="125"/>
      <c r="AJ27" s="15" t="s">
        <v>10</v>
      </c>
      <c r="AK27" s="28"/>
    </row>
    <row r="28" spans="1:37" ht="18.75" customHeight="1" x14ac:dyDescent="0.2">
      <c r="A28" s="42"/>
      <c r="B28" s="81">
        <f t="shared" si="0"/>
        <v>6</v>
      </c>
      <c r="C28" s="81"/>
      <c r="D28" s="82"/>
      <c r="E28" s="83"/>
      <c r="F28" s="198">
        <v>2150</v>
      </c>
      <c r="G28" s="199"/>
      <c r="H28" s="117" t="s">
        <v>10</v>
      </c>
      <c r="I28" s="118"/>
      <c r="J28" s="119"/>
      <c r="K28" s="120">
        <v>13</v>
      </c>
      <c r="L28" s="121" t="s">
        <v>16</v>
      </c>
      <c r="M28" s="122">
        <v>15</v>
      </c>
      <c r="N28" s="123"/>
      <c r="O28" s="117" t="s">
        <v>9</v>
      </c>
      <c r="P28" s="118"/>
      <c r="Q28" s="124"/>
      <c r="R28" s="120"/>
      <c r="S28" s="121" t="s">
        <v>16</v>
      </c>
      <c r="T28" s="122">
        <v>1950</v>
      </c>
      <c r="U28" s="123"/>
      <c r="V28" s="117" t="s">
        <v>10</v>
      </c>
      <c r="W28" s="118"/>
      <c r="X28" s="119"/>
      <c r="Y28" s="120"/>
      <c r="Z28" s="121" t="s">
        <v>16</v>
      </c>
      <c r="AA28" s="122">
        <v>756</v>
      </c>
      <c r="AB28" s="123"/>
      <c r="AC28" s="117" t="s">
        <v>10</v>
      </c>
      <c r="AD28" s="118"/>
      <c r="AE28" s="119"/>
      <c r="AF28" s="198">
        <v>1635</v>
      </c>
      <c r="AG28" s="200"/>
      <c r="AH28" s="200"/>
      <c r="AI28" s="125"/>
      <c r="AJ28" s="15" t="s">
        <v>10</v>
      </c>
      <c r="AK28" s="28"/>
    </row>
    <row r="29" spans="1:37" ht="18.75" customHeight="1" x14ac:dyDescent="0.2">
      <c r="A29" s="42"/>
      <c r="B29" s="81">
        <f t="shared" si="0"/>
        <v>7</v>
      </c>
      <c r="C29" s="81"/>
      <c r="D29" s="82"/>
      <c r="E29" s="83"/>
      <c r="F29" s="198">
        <v>909</v>
      </c>
      <c r="G29" s="199"/>
      <c r="H29" s="117" t="s">
        <v>10</v>
      </c>
      <c r="I29" s="118"/>
      <c r="J29" s="119"/>
      <c r="K29" s="120">
        <v>4</v>
      </c>
      <c r="L29" s="121" t="s">
        <v>16</v>
      </c>
      <c r="M29" s="122">
        <v>5</v>
      </c>
      <c r="N29" s="123"/>
      <c r="O29" s="117" t="s">
        <v>9</v>
      </c>
      <c r="P29" s="118"/>
      <c r="Q29" s="124"/>
      <c r="R29" s="120"/>
      <c r="S29" s="121" t="s">
        <v>16</v>
      </c>
      <c r="T29" s="122">
        <v>680</v>
      </c>
      <c r="U29" s="123"/>
      <c r="V29" s="117" t="s">
        <v>10</v>
      </c>
      <c r="W29" s="118"/>
      <c r="X29" s="119"/>
      <c r="Y29" s="120"/>
      <c r="Z29" s="121" t="s">
        <v>16</v>
      </c>
      <c r="AA29" s="122">
        <v>264</v>
      </c>
      <c r="AB29" s="123"/>
      <c r="AC29" s="117" t="s">
        <v>10</v>
      </c>
      <c r="AD29" s="118"/>
      <c r="AE29" s="119"/>
      <c r="AF29" s="198">
        <v>525</v>
      </c>
      <c r="AG29" s="200"/>
      <c r="AH29" s="200"/>
      <c r="AI29" s="125"/>
      <c r="AJ29" s="15" t="s">
        <v>10</v>
      </c>
      <c r="AK29" s="28"/>
    </row>
    <row r="30" spans="1:37" ht="18.75" customHeight="1" x14ac:dyDescent="0.2">
      <c r="A30" s="42"/>
      <c r="B30" s="81">
        <f t="shared" si="0"/>
        <v>8</v>
      </c>
      <c r="C30" s="81"/>
      <c r="D30" s="82"/>
      <c r="E30" s="83"/>
      <c r="F30" s="198">
        <v>282</v>
      </c>
      <c r="G30" s="199"/>
      <c r="H30" s="117" t="s">
        <v>10</v>
      </c>
      <c r="I30" s="118"/>
      <c r="J30" s="119"/>
      <c r="K30" s="120">
        <v>1</v>
      </c>
      <c r="L30" s="121" t="s">
        <v>16</v>
      </c>
      <c r="M30" s="122">
        <v>1</v>
      </c>
      <c r="N30" s="123"/>
      <c r="O30" s="117" t="s">
        <v>9</v>
      </c>
      <c r="P30" s="118"/>
      <c r="Q30" s="124"/>
      <c r="R30" s="120"/>
      <c r="S30" s="121" t="s">
        <v>16</v>
      </c>
      <c r="T30" s="142">
        <v>275.5</v>
      </c>
      <c r="U30" s="123"/>
      <c r="V30" s="117" t="s">
        <v>10</v>
      </c>
      <c r="W30" s="118"/>
      <c r="X30" s="119"/>
      <c r="Y30" s="120"/>
      <c r="Z30" s="121" t="s">
        <v>16</v>
      </c>
      <c r="AA30" s="129">
        <v>117.75</v>
      </c>
      <c r="AB30" s="123"/>
      <c r="AC30" s="117" t="s">
        <v>10</v>
      </c>
      <c r="AD30" s="118"/>
      <c r="AE30" s="119"/>
      <c r="AF30" s="202">
        <v>184.25</v>
      </c>
      <c r="AG30" s="222"/>
      <c r="AH30" s="222"/>
      <c r="AI30" s="125"/>
      <c r="AJ30" s="15" t="s">
        <v>10</v>
      </c>
      <c r="AK30" s="28"/>
    </row>
    <row r="31" spans="1:37" ht="18.75" customHeight="1" x14ac:dyDescent="0.2">
      <c r="A31" s="42"/>
      <c r="B31" s="81">
        <f t="shared" si="0"/>
        <v>9</v>
      </c>
      <c r="C31" s="81"/>
      <c r="D31" s="82"/>
      <c r="E31" s="83"/>
      <c r="F31" s="198">
        <v>252</v>
      </c>
      <c r="G31" s="199"/>
      <c r="H31" s="117" t="s">
        <v>10</v>
      </c>
      <c r="I31" s="118"/>
      <c r="J31" s="119"/>
      <c r="K31" s="120">
        <v>1</v>
      </c>
      <c r="L31" s="121" t="s">
        <v>16</v>
      </c>
      <c r="M31" s="122">
        <v>1</v>
      </c>
      <c r="N31" s="123"/>
      <c r="O31" s="117" t="s">
        <v>9</v>
      </c>
      <c r="P31" s="118"/>
      <c r="Q31" s="124"/>
      <c r="R31" s="120"/>
      <c r="S31" s="121" t="s">
        <v>16</v>
      </c>
      <c r="T31" s="142">
        <v>293.5</v>
      </c>
      <c r="U31" s="123"/>
      <c r="V31" s="117" t="s">
        <v>10</v>
      </c>
      <c r="W31" s="118"/>
      <c r="X31" s="119"/>
      <c r="Y31" s="120"/>
      <c r="Z31" s="121" t="s">
        <v>16</v>
      </c>
      <c r="AA31" s="122">
        <v>125</v>
      </c>
      <c r="AB31" s="123"/>
      <c r="AC31" s="117" t="s">
        <v>10</v>
      </c>
      <c r="AD31" s="118"/>
      <c r="AE31" s="119"/>
      <c r="AF31" s="203">
        <v>191.5</v>
      </c>
      <c r="AG31" s="221"/>
      <c r="AH31" s="221"/>
      <c r="AI31" s="125"/>
      <c r="AJ31" s="15" t="s">
        <v>10</v>
      </c>
      <c r="AK31" s="28"/>
    </row>
    <row r="32" spans="1:37" ht="18.75" customHeight="1" x14ac:dyDescent="0.2">
      <c r="A32" s="42"/>
      <c r="B32" s="81">
        <f t="shared" si="0"/>
        <v>10</v>
      </c>
      <c r="C32" s="81"/>
      <c r="D32" s="82"/>
      <c r="E32" s="83"/>
      <c r="F32" s="198">
        <v>252</v>
      </c>
      <c r="G32" s="199"/>
      <c r="H32" s="117" t="s">
        <v>10</v>
      </c>
      <c r="I32" s="118"/>
      <c r="J32" s="119"/>
      <c r="K32" s="120">
        <v>1</v>
      </c>
      <c r="L32" s="121" t="s">
        <v>16</v>
      </c>
      <c r="M32" s="122">
        <v>1</v>
      </c>
      <c r="N32" s="123"/>
      <c r="O32" s="117" t="s">
        <v>9</v>
      </c>
      <c r="P32" s="118"/>
      <c r="Q32" s="124"/>
      <c r="R32" s="120"/>
      <c r="S32" s="121" t="s">
        <v>16</v>
      </c>
      <c r="T32" s="142">
        <v>363.5</v>
      </c>
      <c r="U32" s="123"/>
      <c r="V32" s="117" t="s">
        <v>10</v>
      </c>
      <c r="W32" s="118"/>
      <c r="X32" s="119"/>
      <c r="Y32" s="120"/>
      <c r="Z32" s="121" t="s">
        <v>16</v>
      </c>
      <c r="AA32" s="122">
        <v>125</v>
      </c>
      <c r="AB32" s="123"/>
      <c r="AC32" s="117" t="s">
        <v>10</v>
      </c>
      <c r="AD32" s="118"/>
      <c r="AE32" s="119"/>
      <c r="AF32" s="203">
        <v>191.5</v>
      </c>
      <c r="AG32" s="221"/>
      <c r="AH32" s="221"/>
      <c r="AI32" s="125"/>
      <c r="AJ32" s="15" t="s">
        <v>10</v>
      </c>
      <c r="AK32" s="28"/>
    </row>
    <row r="33" spans="1:37" ht="18.75" customHeight="1" x14ac:dyDescent="0.2">
      <c r="A33" s="42"/>
      <c r="B33" s="81">
        <f t="shared" si="0"/>
        <v>11</v>
      </c>
      <c r="C33" s="81"/>
      <c r="D33" s="82"/>
      <c r="E33" s="83"/>
      <c r="F33" s="198">
        <v>284</v>
      </c>
      <c r="G33" s="199"/>
      <c r="H33" s="117" t="s">
        <v>10</v>
      </c>
      <c r="I33" s="118"/>
      <c r="J33" s="119"/>
      <c r="K33" s="120">
        <v>1</v>
      </c>
      <c r="L33" s="121" t="s">
        <v>16</v>
      </c>
      <c r="M33" s="122">
        <v>1</v>
      </c>
      <c r="N33" s="123"/>
      <c r="O33" s="117" t="s">
        <v>9</v>
      </c>
      <c r="P33" s="118"/>
      <c r="Q33" s="124"/>
      <c r="R33" s="120"/>
      <c r="S33" s="121" t="s">
        <v>16</v>
      </c>
      <c r="T33" s="142">
        <v>341.5</v>
      </c>
      <c r="U33" s="123"/>
      <c r="V33" s="117" t="s">
        <v>10</v>
      </c>
      <c r="W33" s="118"/>
      <c r="X33" s="119"/>
      <c r="Y33" s="120"/>
      <c r="Z33" s="121" t="s">
        <v>16</v>
      </c>
      <c r="AA33" s="129">
        <v>117.75</v>
      </c>
      <c r="AB33" s="123"/>
      <c r="AC33" s="117" t="s">
        <v>10</v>
      </c>
      <c r="AD33" s="118"/>
      <c r="AE33" s="119"/>
      <c r="AF33" s="202">
        <v>184.25</v>
      </c>
      <c r="AG33" s="222"/>
      <c r="AH33" s="222"/>
      <c r="AI33" s="125"/>
      <c r="AJ33" s="15" t="s">
        <v>10</v>
      </c>
      <c r="AK33" s="28"/>
    </row>
    <row r="34" spans="1:37" ht="18.75" customHeight="1" x14ac:dyDescent="0.2">
      <c r="A34" s="42"/>
      <c r="B34" s="81">
        <f t="shared" si="0"/>
        <v>12</v>
      </c>
      <c r="C34" s="81"/>
      <c r="D34" s="82"/>
      <c r="E34" s="83"/>
      <c r="F34" s="198">
        <v>324</v>
      </c>
      <c r="G34" s="199"/>
      <c r="H34" s="117" t="s">
        <v>10</v>
      </c>
      <c r="I34" s="118"/>
      <c r="J34" s="119"/>
      <c r="K34" s="120">
        <v>1</v>
      </c>
      <c r="L34" s="121" t="s">
        <v>16</v>
      </c>
      <c r="M34" s="122">
        <v>1</v>
      </c>
      <c r="N34" s="123"/>
      <c r="O34" s="117" t="s">
        <v>9</v>
      </c>
      <c r="P34" s="118"/>
      <c r="Q34" s="124"/>
      <c r="R34" s="120"/>
      <c r="S34" s="121" t="s">
        <v>16</v>
      </c>
      <c r="T34" s="142">
        <v>275.5</v>
      </c>
      <c r="U34" s="123"/>
      <c r="V34" s="117" t="s">
        <v>10</v>
      </c>
      <c r="W34" s="118"/>
      <c r="X34" s="119"/>
      <c r="Y34" s="120"/>
      <c r="Z34" s="121" t="s">
        <v>16</v>
      </c>
      <c r="AA34" s="129">
        <v>117.75</v>
      </c>
      <c r="AB34" s="123"/>
      <c r="AC34" s="117" t="s">
        <v>10</v>
      </c>
      <c r="AD34" s="118"/>
      <c r="AE34" s="119"/>
      <c r="AF34" s="202">
        <v>184.25</v>
      </c>
      <c r="AG34" s="222"/>
      <c r="AH34" s="222"/>
      <c r="AI34" s="125"/>
      <c r="AJ34" s="15" t="s">
        <v>10</v>
      </c>
      <c r="AK34" s="28"/>
    </row>
    <row r="35" spans="1:37" ht="18.75" customHeight="1" x14ac:dyDescent="0.2">
      <c r="A35" s="42"/>
      <c r="B35" s="81">
        <f t="shared" si="0"/>
        <v>13</v>
      </c>
      <c r="C35" s="81"/>
      <c r="D35" s="82"/>
      <c r="E35" s="83"/>
      <c r="F35" s="198">
        <v>242</v>
      </c>
      <c r="G35" s="199"/>
      <c r="H35" s="117" t="s">
        <v>10</v>
      </c>
      <c r="I35" s="118"/>
      <c r="J35" s="119"/>
      <c r="K35" s="120">
        <v>1</v>
      </c>
      <c r="L35" s="121" t="s">
        <v>16</v>
      </c>
      <c r="M35" s="122">
        <v>1</v>
      </c>
      <c r="N35" s="123"/>
      <c r="O35" s="117" t="s">
        <v>9</v>
      </c>
      <c r="P35" s="118"/>
      <c r="Q35" s="124"/>
      <c r="R35" s="120"/>
      <c r="S35" s="121" t="s">
        <v>16</v>
      </c>
      <c r="T35" s="142">
        <v>310.5</v>
      </c>
      <c r="U35" s="123"/>
      <c r="V35" s="117" t="s">
        <v>10</v>
      </c>
      <c r="W35" s="118"/>
      <c r="X35" s="119"/>
      <c r="Y35" s="120"/>
      <c r="Z35" s="121" t="s">
        <v>16</v>
      </c>
      <c r="AA35" s="129">
        <v>131.75</v>
      </c>
      <c r="AB35" s="123"/>
      <c r="AC35" s="117" t="s">
        <v>10</v>
      </c>
      <c r="AD35" s="118"/>
      <c r="AE35" s="119"/>
      <c r="AF35" s="202">
        <v>198.25</v>
      </c>
      <c r="AG35" s="222"/>
      <c r="AH35" s="222"/>
      <c r="AI35" s="125"/>
      <c r="AJ35" s="15" t="s">
        <v>10</v>
      </c>
      <c r="AK35" s="28"/>
    </row>
    <row r="36" spans="1:37" ht="18.75" customHeight="1" x14ac:dyDescent="0.2">
      <c r="A36" s="42"/>
      <c r="B36" s="81">
        <f t="shared" si="0"/>
        <v>14</v>
      </c>
      <c r="C36" s="81"/>
      <c r="D36" s="82"/>
      <c r="E36" s="83"/>
      <c r="F36" s="198">
        <v>304</v>
      </c>
      <c r="G36" s="199"/>
      <c r="H36" s="117" t="s">
        <v>10</v>
      </c>
      <c r="I36" s="118"/>
      <c r="J36" s="119"/>
      <c r="K36" s="120">
        <v>1</v>
      </c>
      <c r="L36" s="121" t="s">
        <v>16</v>
      </c>
      <c r="M36" s="122">
        <v>1</v>
      </c>
      <c r="N36" s="123"/>
      <c r="O36" s="117" t="s">
        <v>9</v>
      </c>
      <c r="P36" s="118"/>
      <c r="Q36" s="124"/>
      <c r="R36" s="120"/>
      <c r="S36" s="121" t="s">
        <v>16</v>
      </c>
      <c r="T36" s="142">
        <v>275.5</v>
      </c>
      <c r="U36" s="123"/>
      <c r="V36" s="117" t="s">
        <v>10</v>
      </c>
      <c r="W36" s="118"/>
      <c r="X36" s="119"/>
      <c r="Y36" s="120"/>
      <c r="Z36" s="121" t="s">
        <v>16</v>
      </c>
      <c r="AA36" s="129">
        <v>117.75</v>
      </c>
      <c r="AB36" s="123"/>
      <c r="AC36" s="117" t="s">
        <v>10</v>
      </c>
      <c r="AD36" s="118"/>
      <c r="AE36" s="119"/>
      <c r="AF36" s="202">
        <v>184.25</v>
      </c>
      <c r="AG36" s="222"/>
      <c r="AH36" s="222"/>
      <c r="AI36" s="125"/>
      <c r="AJ36" s="15" t="s">
        <v>10</v>
      </c>
      <c r="AK36" s="28"/>
    </row>
    <row r="37" spans="1:37" ht="18.75" customHeight="1" x14ac:dyDescent="0.2">
      <c r="A37" s="42"/>
      <c r="B37" s="81">
        <f t="shared" si="0"/>
        <v>15</v>
      </c>
      <c r="C37" s="81"/>
      <c r="D37" s="82"/>
      <c r="E37" s="83"/>
      <c r="F37" s="198">
        <v>427</v>
      </c>
      <c r="G37" s="199"/>
      <c r="H37" s="117" t="s">
        <v>10</v>
      </c>
      <c r="I37" s="118"/>
      <c r="J37" s="119"/>
      <c r="K37" s="120">
        <v>1</v>
      </c>
      <c r="L37" s="121" t="s">
        <v>16</v>
      </c>
      <c r="M37" s="122">
        <v>1</v>
      </c>
      <c r="N37" s="123"/>
      <c r="O37" s="117" t="s">
        <v>9</v>
      </c>
      <c r="P37" s="118"/>
      <c r="Q37" s="124"/>
      <c r="R37" s="120"/>
      <c r="S37" s="121" t="s">
        <v>16</v>
      </c>
      <c r="T37" s="142">
        <v>379.5</v>
      </c>
      <c r="U37" s="123"/>
      <c r="V37" s="117" t="s">
        <v>10</v>
      </c>
      <c r="W37" s="118"/>
      <c r="X37" s="119"/>
      <c r="Y37" s="120"/>
      <c r="Z37" s="121" t="s">
        <v>16</v>
      </c>
      <c r="AA37" s="129">
        <v>160.25</v>
      </c>
      <c r="AB37" s="123"/>
      <c r="AC37" s="117" t="s">
        <v>10</v>
      </c>
      <c r="AD37" s="118"/>
      <c r="AE37" s="119"/>
      <c r="AF37" s="202">
        <v>232.75</v>
      </c>
      <c r="AG37" s="222"/>
      <c r="AH37" s="222"/>
      <c r="AI37" s="125"/>
      <c r="AJ37" s="15" t="s">
        <v>10</v>
      </c>
      <c r="AK37" s="28"/>
    </row>
    <row r="38" spans="1:37" ht="18.75" customHeight="1" x14ac:dyDescent="0.2">
      <c r="A38" s="42"/>
      <c r="B38" s="81">
        <f t="shared" si="0"/>
        <v>16</v>
      </c>
      <c r="C38" s="81"/>
      <c r="D38" s="82"/>
      <c r="E38" s="83"/>
      <c r="F38" s="198">
        <v>432</v>
      </c>
      <c r="G38" s="199"/>
      <c r="H38" s="117" t="s">
        <v>10</v>
      </c>
      <c r="I38" s="118"/>
      <c r="J38" s="119"/>
      <c r="K38" s="120">
        <v>1</v>
      </c>
      <c r="L38" s="121" t="s">
        <v>16</v>
      </c>
      <c r="M38" s="122">
        <v>1</v>
      </c>
      <c r="N38" s="123"/>
      <c r="O38" s="117" t="s">
        <v>9</v>
      </c>
      <c r="P38" s="118"/>
      <c r="Q38" s="124"/>
      <c r="R38" s="120"/>
      <c r="S38" s="121" t="s">
        <v>16</v>
      </c>
      <c r="T38" s="142">
        <v>379.5</v>
      </c>
      <c r="U38" s="123"/>
      <c r="V38" s="117" t="s">
        <v>10</v>
      </c>
      <c r="W38" s="118"/>
      <c r="X38" s="119"/>
      <c r="Y38" s="120"/>
      <c r="Z38" s="121" t="s">
        <v>16</v>
      </c>
      <c r="AA38" s="129">
        <v>160.25</v>
      </c>
      <c r="AB38" s="123"/>
      <c r="AC38" s="117" t="s">
        <v>10</v>
      </c>
      <c r="AD38" s="118"/>
      <c r="AE38" s="119"/>
      <c r="AF38" s="202">
        <v>232.75</v>
      </c>
      <c r="AG38" s="222"/>
      <c r="AH38" s="222"/>
      <c r="AI38" s="125"/>
      <c r="AJ38" s="15" t="s">
        <v>10</v>
      </c>
      <c r="AK38" s="28"/>
    </row>
    <row r="39" spans="1:37" ht="18.75" customHeight="1" x14ac:dyDescent="0.2">
      <c r="A39" s="42"/>
      <c r="B39" s="81">
        <f t="shared" si="0"/>
        <v>17</v>
      </c>
      <c r="C39" s="81"/>
      <c r="D39" s="82"/>
      <c r="E39" s="83"/>
      <c r="F39" s="198">
        <v>294</v>
      </c>
      <c r="G39" s="199"/>
      <c r="H39" s="117" t="s">
        <v>10</v>
      </c>
      <c r="I39" s="118"/>
      <c r="J39" s="119"/>
      <c r="K39" s="120">
        <v>1</v>
      </c>
      <c r="L39" s="121" t="s">
        <v>16</v>
      </c>
      <c r="M39" s="122">
        <v>1</v>
      </c>
      <c r="N39" s="123"/>
      <c r="O39" s="117" t="s">
        <v>9</v>
      </c>
      <c r="P39" s="118"/>
      <c r="Q39" s="124"/>
      <c r="R39" s="120"/>
      <c r="S39" s="121" t="s">
        <v>16</v>
      </c>
      <c r="T39" s="142">
        <v>341.5</v>
      </c>
      <c r="U39" s="123"/>
      <c r="V39" s="117" t="s">
        <v>10</v>
      </c>
      <c r="W39" s="118"/>
      <c r="X39" s="119"/>
      <c r="Y39" s="120"/>
      <c r="Z39" s="121" t="s">
        <v>16</v>
      </c>
      <c r="AA39" s="129">
        <v>117.75</v>
      </c>
      <c r="AB39" s="123"/>
      <c r="AC39" s="117" t="s">
        <v>10</v>
      </c>
      <c r="AD39" s="118"/>
      <c r="AE39" s="119"/>
      <c r="AF39" s="202">
        <v>184.25</v>
      </c>
      <c r="AG39" s="222"/>
      <c r="AH39" s="222"/>
      <c r="AI39" s="125"/>
      <c r="AJ39" s="15" t="s">
        <v>10</v>
      </c>
      <c r="AK39" s="28"/>
    </row>
    <row r="40" spans="1:37" ht="18.75" customHeight="1" x14ac:dyDescent="0.2">
      <c r="A40" s="42"/>
      <c r="B40" s="81">
        <f t="shared" si="0"/>
        <v>18</v>
      </c>
      <c r="C40" s="81"/>
      <c r="D40" s="82"/>
      <c r="E40" s="83"/>
      <c r="F40" s="198">
        <v>248</v>
      </c>
      <c r="G40" s="199"/>
      <c r="H40" s="117" t="s">
        <v>10</v>
      </c>
      <c r="I40" s="118"/>
      <c r="J40" s="119"/>
      <c r="K40" s="120">
        <v>1</v>
      </c>
      <c r="L40" s="121" t="s">
        <v>16</v>
      </c>
      <c r="M40" s="122">
        <v>1</v>
      </c>
      <c r="N40" s="123"/>
      <c r="O40" s="117" t="s">
        <v>9</v>
      </c>
      <c r="P40" s="118"/>
      <c r="Q40" s="124"/>
      <c r="R40" s="120"/>
      <c r="S40" s="121" t="s">
        <v>16</v>
      </c>
      <c r="T40" s="142">
        <v>363.5</v>
      </c>
      <c r="U40" s="123"/>
      <c r="V40" s="117" t="s">
        <v>10</v>
      </c>
      <c r="W40" s="118"/>
      <c r="X40" s="119"/>
      <c r="Y40" s="120"/>
      <c r="Z40" s="121" t="s">
        <v>16</v>
      </c>
      <c r="AA40" s="122">
        <v>125</v>
      </c>
      <c r="AB40" s="123"/>
      <c r="AC40" s="117" t="s">
        <v>10</v>
      </c>
      <c r="AD40" s="118"/>
      <c r="AE40" s="119"/>
      <c r="AF40" s="203">
        <v>191.5</v>
      </c>
      <c r="AG40" s="221"/>
      <c r="AH40" s="221"/>
      <c r="AI40" s="125"/>
      <c r="AJ40" s="15" t="s">
        <v>10</v>
      </c>
      <c r="AK40" s="28"/>
    </row>
    <row r="41" spans="1:37" ht="18.75" customHeight="1" x14ac:dyDescent="0.2">
      <c r="A41" s="42"/>
      <c r="B41" s="81">
        <f t="shared" si="0"/>
        <v>19</v>
      </c>
      <c r="C41" s="81"/>
      <c r="D41" s="82"/>
      <c r="E41" s="83"/>
      <c r="F41" s="198">
        <v>248</v>
      </c>
      <c r="G41" s="199"/>
      <c r="H41" s="117" t="s">
        <v>10</v>
      </c>
      <c r="I41" s="118"/>
      <c r="J41" s="119"/>
      <c r="K41" s="120">
        <v>1</v>
      </c>
      <c r="L41" s="121" t="s">
        <v>16</v>
      </c>
      <c r="M41" s="122">
        <v>1</v>
      </c>
      <c r="N41" s="123"/>
      <c r="O41" s="117" t="s">
        <v>9</v>
      </c>
      <c r="P41" s="118"/>
      <c r="Q41" s="124"/>
      <c r="R41" s="120"/>
      <c r="S41" s="121" t="s">
        <v>16</v>
      </c>
      <c r="T41" s="142">
        <v>293.5</v>
      </c>
      <c r="U41" s="123"/>
      <c r="V41" s="117" t="s">
        <v>10</v>
      </c>
      <c r="W41" s="118"/>
      <c r="X41" s="119"/>
      <c r="Y41" s="120"/>
      <c r="Z41" s="121" t="s">
        <v>16</v>
      </c>
      <c r="AA41" s="122">
        <v>125</v>
      </c>
      <c r="AB41" s="123"/>
      <c r="AC41" s="117" t="s">
        <v>10</v>
      </c>
      <c r="AD41" s="118"/>
      <c r="AE41" s="119"/>
      <c r="AF41" s="203">
        <v>191.5</v>
      </c>
      <c r="AG41" s="221"/>
      <c r="AH41" s="221"/>
      <c r="AI41" s="125"/>
      <c r="AJ41" s="15" t="s">
        <v>10</v>
      </c>
      <c r="AK41" s="28"/>
    </row>
    <row r="42" spans="1:37" ht="18.75" customHeight="1" x14ac:dyDescent="0.2">
      <c r="A42" s="42"/>
      <c r="B42" s="81">
        <f t="shared" si="0"/>
        <v>20</v>
      </c>
      <c r="C42" s="81"/>
      <c r="D42" s="82"/>
      <c r="E42" s="83"/>
      <c r="F42" s="198">
        <v>248</v>
      </c>
      <c r="G42" s="199"/>
      <c r="H42" s="117" t="s">
        <v>10</v>
      </c>
      <c r="I42" s="118"/>
      <c r="J42" s="119"/>
      <c r="K42" s="120">
        <v>1</v>
      </c>
      <c r="L42" s="121" t="s">
        <v>16</v>
      </c>
      <c r="M42" s="122">
        <v>1</v>
      </c>
      <c r="N42" s="123"/>
      <c r="O42" s="117" t="s">
        <v>9</v>
      </c>
      <c r="P42" s="118"/>
      <c r="Q42" s="124"/>
      <c r="R42" s="120"/>
      <c r="S42" s="121" t="s">
        <v>16</v>
      </c>
      <c r="T42" s="142">
        <v>293.5</v>
      </c>
      <c r="U42" s="123"/>
      <c r="V42" s="117" t="s">
        <v>10</v>
      </c>
      <c r="W42" s="118"/>
      <c r="X42" s="119"/>
      <c r="Y42" s="120"/>
      <c r="Z42" s="121" t="s">
        <v>16</v>
      </c>
      <c r="AA42" s="122">
        <v>125</v>
      </c>
      <c r="AB42" s="123"/>
      <c r="AC42" s="117" t="s">
        <v>10</v>
      </c>
      <c r="AD42" s="118"/>
      <c r="AE42" s="119"/>
      <c r="AF42" s="203">
        <v>191.5</v>
      </c>
      <c r="AG42" s="221"/>
      <c r="AH42" s="221"/>
      <c r="AI42" s="125"/>
      <c r="AJ42" s="15" t="s">
        <v>10</v>
      </c>
      <c r="AK42" s="28"/>
    </row>
    <row r="43" spans="1:37" ht="18.75" customHeight="1" x14ac:dyDescent="0.2">
      <c r="A43" s="42"/>
      <c r="B43" s="81">
        <f t="shared" si="0"/>
        <v>21</v>
      </c>
      <c r="C43" s="81"/>
      <c r="D43" s="82"/>
      <c r="E43" s="83"/>
      <c r="F43" s="198">
        <v>347</v>
      </c>
      <c r="G43" s="199"/>
      <c r="H43" s="117" t="s">
        <v>10</v>
      </c>
      <c r="I43" s="118"/>
      <c r="J43" s="119"/>
      <c r="K43" s="120">
        <v>1</v>
      </c>
      <c r="L43" s="121" t="s">
        <v>16</v>
      </c>
      <c r="M43" s="122">
        <v>1</v>
      </c>
      <c r="N43" s="123"/>
      <c r="O43" s="117" t="s">
        <v>9</v>
      </c>
      <c r="P43" s="118"/>
      <c r="Q43" s="124"/>
      <c r="R43" s="120"/>
      <c r="S43" s="121" t="s">
        <v>16</v>
      </c>
      <c r="T43" s="142">
        <v>275.5</v>
      </c>
      <c r="U43" s="123"/>
      <c r="V43" s="117" t="s">
        <v>10</v>
      </c>
      <c r="W43" s="118"/>
      <c r="X43" s="119"/>
      <c r="Y43" s="120"/>
      <c r="Z43" s="121" t="s">
        <v>16</v>
      </c>
      <c r="AA43" s="129">
        <v>117.75</v>
      </c>
      <c r="AB43" s="123"/>
      <c r="AC43" s="117" t="s">
        <v>10</v>
      </c>
      <c r="AD43" s="118"/>
      <c r="AE43" s="119"/>
      <c r="AF43" s="202">
        <v>184.25</v>
      </c>
      <c r="AG43" s="222"/>
      <c r="AH43" s="222"/>
      <c r="AI43" s="125"/>
      <c r="AJ43" s="15" t="s">
        <v>10</v>
      </c>
      <c r="AK43" s="28"/>
    </row>
    <row r="44" spans="1:37" ht="18.75" customHeight="1" x14ac:dyDescent="0.2">
      <c r="A44" s="42"/>
      <c r="B44" s="81">
        <f t="shared" si="0"/>
        <v>22</v>
      </c>
      <c r="C44" s="81"/>
      <c r="D44" s="82"/>
      <c r="E44" s="83"/>
      <c r="F44" s="198">
        <v>264</v>
      </c>
      <c r="G44" s="199"/>
      <c r="H44" s="117" t="s">
        <v>10</v>
      </c>
      <c r="I44" s="118"/>
      <c r="J44" s="119"/>
      <c r="K44" s="120">
        <v>1</v>
      </c>
      <c r="L44" s="121" t="s">
        <v>16</v>
      </c>
      <c r="M44" s="122">
        <v>1</v>
      </c>
      <c r="N44" s="123"/>
      <c r="O44" s="117" t="s">
        <v>9</v>
      </c>
      <c r="P44" s="118"/>
      <c r="Q44" s="124"/>
      <c r="R44" s="120"/>
      <c r="S44" s="121" t="s">
        <v>16</v>
      </c>
      <c r="T44" s="142">
        <v>275.5</v>
      </c>
      <c r="U44" s="123"/>
      <c r="V44" s="117" t="s">
        <v>10</v>
      </c>
      <c r="W44" s="118"/>
      <c r="X44" s="119"/>
      <c r="Y44" s="120"/>
      <c r="Z44" s="121" t="s">
        <v>16</v>
      </c>
      <c r="AA44" s="129">
        <v>117.75</v>
      </c>
      <c r="AB44" s="123"/>
      <c r="AC44" s="117" t="s">
        <v>10</v>
      </c>
      <c r="AD44" s="118"/>
      <c r="AE44" s="119"/>
      <c r="AF44" s="202">
        <v>184.25</v>
      </c>
      <c r="AG44" s="222"/>
      <c r="AH44" s="222"/>
      <c r="AI44" s="125"/>
      <c r="AJ44" s="15" t="s">
        <v>10</v>
      </c>
      <c r="AK44" s="28"/>
    </row>
    <row r="45" spans="1:37" ht="18.75" customHeight="1" x14ac:dyDescent="0.2">
      <c r="A45" s="42"/>
      <c r="B45" s="81">
        <f t="shared" si="0"/>
        <v>23</v>
      </c>
      <c r="C45" s="81"/>
      <c r="D45" s="82"/>
      <c r="E45" s="83"/>
      <c r="F45" s="198">
        <v>236</v>
      </c>
      <c r="G45" s="199"/>
      <c r="H45" s="117" t="s">
        <v>10</v>
      </c>
      <c r="I45" s="118"/>
      <c r="J45" s="119"/>
      <c r="K45" s="120">
        <v>1</v>
      </c>
      <c r="L45" s="121" t="s">
        <v>16</v>
      </c>
      <c r="M45" s="122">
        <v>1</v>
      </c>
      <c r="N45" s="123"/>
      <c r="O45" s="117" t="s">
        <v>9</v>
      </c>
      <c r="P45" s="118"/>
      <c r="Q45" s="124"/>
      <c r="R45" s="120"/>
      <c r="S45" s="121" t="s">
        <v>16</v>
      </c>
      <c r="T45" s="142">
        <v>293.5</v>
      </c>
      <c r="U45" s="123"/>
      <c r="V45" s="117" t="s">
        <v>10</v>
      </c>
      <c r="W45" s="118"/>
      <c r="X45" s="119"/>
      <c r="Y45" s="120"/>
      <c r="Z45" s="121" t="s">
        <v>16</v>
      </c>
      <c r="AA45" s="122">
        <v>125</v>
      </c>
      <c r="AB45" s="123"/>
      <c r="AC45" s="117" t="s">
        <v>10</v>
      </c>
      <c r="AD45" s="118"/>
      <c r="AE45" s="119"/>
      <c r="AF45" s="203">
        <v>191.5</v>
      </c>
      <c r="AG45" s="221"/>
      <c r="AH45" s="221"/>
      <c r="AI45" s="125"/>
      <c r="AJ45" s="15" t="s">
        <v>10</v>
      </c>
      <c r="AK45" s="28"/>
    </row>
    <row r="46" spans="1:37" ht="18.75" customHeight="1" x14ac:dyDescent="0.2">
      <c r="A46" s="42"/>
      <c r="B46" s="81">
        <f t="shared" si="0"/>
        <v>24</v>
      </c>
      <c r="C46" s="81"/>
      <c r="D46" s="82"/>
      <c r="E46" s="83"/>
      <c r="F46" s="198">
        <v>236</v>
      </c>
      <c r="G46" s="199"/>
      <c r="H46" s="117" t="s">
        <v>10</v>
      </c>
      <c r="I46" s="118"/>
      <c r="J46" s="119"/>
      <c r="K46" s="120">
        <v>1</v>
      </c>
      <c r="L46" s="121" t="s">
        <v>16</v>
      </c>
      <c r="M46" s="122">
        <v>1</v>
      </c>
      <c r="N46" s="123"/>
      <c r="O46" s="117" t="s">
        <v>9</v>
      </c>
      <c r="P46" s="118"/>
      <c r="Q46" s="124"/>
      <c r="R46" s="120"/>
      <c r="S46" s="121" t="s">
        <v>16</v>
      </c>
      <c r="T46" s="142">
        <v>363.5</v>
      </c>
      <c r="U46" s="123"/>
      <c r="V46" s="117" t="s">
        <v>10</v>
      </c>
      <c r="W46" s="118"/>
      <c r="X46" s="119"/>
      <c r="Y46" s="120"/>
      <c r="Z46" s="121" t="s">
        <v>16</v>
      </c>
      <c r="AA46" s="122">
        <v>125</v>
      </c>
      <c r="AB46" s="123"/>
      <c r="AC46" s="117" t="s">
        <v>10</v>
      </c>
      <c r="AD46" s="118"/>
      <c r="AE46" s="119"/>
      <c r="AF46" s="203">
        <v>191.5</v>
      </c>
      <c r="AG46" s="221"/>
      <c r="AH46" s="221"/>
      <c r="AI46" s="125"/>
      <c r="AJ46" s="15" t="s">
        <v>10</v>
      </c>
      <c r="AK46" s="28"/>
    </row>
    <row r="47" spans="1:37" ht="18.75" customHeight="1" x14ac:dyDescent="0.2">
      <c r="A47" s="42"/>
      <c r="B47" s="81">
        <f t="shared" si="0"/>
        <v>25</v>
      </c>
      <c r="C47" s="81"/>
      <c r="D47" s="82"/>
      <c r="E47" s="83"/>
      <c r="F47" s="198">
        <v>266</v>
      </c>
      <c r="G47" s="199"/>
      <c r="H47" s="117" t="s">
        <v>10</v>
      </c>
      <c r="I47" s="118"/>
      <c r="J47" s="119"/>
      <c r="K47" s="120">
        <v>1</v>
      </c>
      <c r="L47" s="121" t="s">
        <v>16</v>
      </c>
      <c r="M47" s="122">
        <v>1</v>
      </c>
      <c r="N47" s="123"/>
      <c r="O47" s="117" t="s">
        <v>9</v>
      </c>
      <c r="P47" s="118"/>
      <c r="Q47" s="124"/>
      <c r="R47" s="120"/>
      <c r="S47" s="121" t="s">
        <v>16</v>
      </c>
      <c r="T47" s="142">
        <v>341.5</v>
      </c>
      <c r="U47" s="123"/>
      <c r="V47" s="117" t="s">
        <v>10</v>
      </c>
      <c r="W47" s="118"/>
      <c r="X47" s="119"/>
      <c r="Y47" s="120"/>
      <c r="Z47" s="121" t="s">
        <v>16</v>
      </c>
      <c r="AA47" s="129">
        <v>117.75</v>
      </c>
      <c r="AB47" s="123"/>
      <c r="AC47" s="117" t="s">
        <v>10</v>
      </c>
      <c r="AD47" s="118"/>
      <c r="AE47" s="119"/>
      <c r="AF47" s="202">
        <v>184.25</v>
      </c>
      <c r="AG47" s="222"/>
      <c r="AH47" s="222"/>
      <c r="AI47" s="125"/>
      <c r="AJ47" s="15" t="s">
        <v>10</v>
      </c>
      <c r="AK47" s="28"/>
    </row>
    <row r="48" spans="1:37" ht="18.75" customHeight="1" x14ac:dyDescent="0.2">
      <c r="A48" s="42"/>
      <c r="B48" s="81">
        <f t="shared" si="0"/>
        <v>26</v>
      </c>
      <c r="C48" s="81"/>
      <c r="D48" s="82"/>
      <c r="E48" s="83"/>
      <c r="F48" s="198">
        <v>280</v>
      </c>
      <c r="G48" s="198"/>
      <c r="H48" s="117" t="s">
        <v>10</v>
      </c>
      <c r="I48" s="118"/>
      <c r="J48" s="119"/>
      <c r="K48" s="120">
        <v>1</v>
      </c>
      <c r="L48" s="121" t="s">
        <v>16</v>
      </c>
      <c r="M48" s="122">
        <v>1</v>
      </c>
      <c r="N48" s="123"/>
      <c r="O48" s="117" t="s">
        <v>9</v>
      </c>
      <c r="P48" s="118"/>
      <c r="Q48" s="124"/>
      <c r="R48" s="120"/>
      <c r="S48" s="121" t="s">
        <v>16</v>
      </c>
      <c r="T48" s="142">
        <v>275.5</v>
      </c>
      <c r="U48" s="123"/>
      <c r="V48" s="117" t="s">
        <v>10</v>
      </c>
      <c r="W48" s="118"/>
      <c r="X48" s="119"/>
      <c r="Y48" s="120"/>
      <c r="Z48" s="121" t="s">
        <v>16</v>
      </c>
      <c r="AA48" s="129">
        <v>117.75</v>
      </c>
      <c r="AB48" s="123"/>
      <c r="AC48" s="117" t="s">
        <v>10</v>
      </c>
      <c r="AD48" s="118"/>
      <c r="AE48" s="119"/>
      <c r="AF48" s="202">
        <v>184.25</v>
      </c>
      <c r="AG48" s="222"/>
      <c r="AH48" s="222"/>
      <c r="AI48" s="125"/>
      <c r="AJ48" s="15" t="s">
        <v>10</v>
      </c>
      <c r="AK48" s="28"/>
    </row>
    <row r="49" spans="1:37" ht="18.75" customHeight="1" x14ac:dyDescent="0.2">
      <c r="A49" s="42"/>
      <c r="B49" s="81">
        <f t="shared" si="0"/>
        <v>27</v>
      </c>
      <c r="C49" s="81"/>
      <c r="D49" s="82"/>
      <c r="E49" s="83"/>
      <c r="F49" s="198">
        <v>250</v>
      </c>
      <c r="G49" s="198"/>
      <c r="H49" s="117" t="s">
        <v>10</v>
      </c>
      <c r="I49" s="118"/>
      <c r="J49" s="119"/>
      <c r="K49" s="120">
        <v>1</v>
      </c>
      <c r="L49" s="121" t="s">
        <v>16</v>
      </c>
      <c r="M49" s="122">
        <v>1</v>
      </c>
      <c r="N49" s="123"/>
      <c r="O49" s="117" t="s">
        <v>9</v>
      </c>
      <c r="P49" s="118"/>
      <c r="Q49" s="124"/>
      <c r="R49" s="120"/>
      <c r="S49" s="121" t="s">
        <v>16</v>
      </c>
      <c r="T49" s="142">
        <v>310.5</v>
      </c>
      <c r="U49" s="123"/>
      <c r="V49" s="117" t="s">
        <v>10</v>
      </c>
      <c r="W49" s="118"/>
      <c r="X49" s="119"/>
      <c r="Y49" s="120"/>
      <c r="Z49" s="121" t="s">
        <v>16</v>
      </c>
      <c r="AA49" s="129">
        <v>131.75</v>
      </c>
      <c r="AB49" s="123"/>
      <c r="AC49" s="117" t="s">
        <v>10</v>
      </c>
      <c r="AD49" s="118"/>
      <c r="AE49" s="119"/>
      <c r="AF49" s="202">
        <v>198.25</v>
      </c>
      <c r="AG49" s="222"/>
      <c r="AH49" s="222"/>
      <c r="AI49" s="125"/>
      <c r="AJ49" s="15" t="s">
        <v>10</v>
      </c>
      <c r="AK49" s="28"/>
    </row>
    <row r="50" spans="1:37" ht="18.75" customHeight="1" x14ac:dyDescent="0.2">
      <c r="A50" s="42"/>
      <c r="B50" s="81">
        <f t="shared" si="0"/>
        <v>28</v>
      </c>
      <c r="C50" s="81"/>
      <c r="D50" s="82"/>
      <c r="E50" s="83"/>
      <c r="F50" s="198">
        <v>280</v>
      </c>
      <c r="G50" s="198"/>
      <c r="H50" s="117" t="s">
        <v>10</v>
      </c>
      <c r="I50" s="118"/>
      <c r="J50" s="119"/>
      <c r="K50" s="120">
        <v>1</v>
      </c>
      <c r="L50" s="121" t="s">
        <v>16</v>
      </c>
      <c r="M50" s="122">
        <v>1</v>
      </c>
      <c r="N50" s="123"/>
      <c r="O50" s="117" t="s">
        <v>9</v>
      </c>
      <c r="P50" s="118"/>
      <c r="Q50" s="124"/>
      <c r="R50" s="120"/>
      <c r="S50" s="121" t="s">
        <v>16</v>
      </c>
      <c r="T50" s="142">
        <v>275.5</v>
      </c>
      <c r="U50" s="123"/>
      <c r="V50" s="117" t="s">
        <v>10</v>
      </c>
      <c r="W50" s="118"/>
      <c r="X50" s="119"/>
      <c r="Y50" s="120"/>
      <c r="Z50" s="121" t="s">
        <v>16</v>
      </c>
      <c r="AA50" s="129">
        <v>117.75</v>
      </c>
      <c r="AB50" s="123"/>
      <c r="AC50" s="117" t="s">
        <v>10</v>
      </c>
      <c r="AD50" s="118"/>
      <c r="AE50" s="119"/>
      <c r="AF50" s="202">
        <v>184.25</v>
      </c>
      <c r="AG50" s="222"/>
      <c r="AH50" s="222"/>
      <c r="AI50" s="125"/>
      <c r="AJ50" s="15" t="s">
        <v>10</v>
      </c>
      <c r="AK50" s="28"/>
    </row>
    <row r="51" spans="1:37" ht="18.75" customHeight="1" x14ac:dyDescent="0.2">
      <c r="A51" s="42"/>
      <c r="B51" s="81">
        <f t="shared" si="0"/>
        <v>29</v>
      </c>
      <c r="C51" s="81"/>
      <c r="D51" s="82"/>
      <c r="E51" s="83"/>
      <c r="F51" s="198">
        <v>260</v>
      </c>
      <c r="G51" s="199"/>
      <c r="H51" s="117" t="s">
        <v>10</v>
      </c>
      <c r="I51" s="118"/>
      <c r="J51" s="119"/>
      <c r="K51" s="120">
        <v>1</v>
      </c>
      <c r="L51" s="121" t="s">
        <v>16</v>
      </c>
      <c r="M51" s="122">
        <v>1</v>
      </c>
      <c r="N51" s="123"/>
      <c r="O51" s="117" t="s">
        <v>9</v>
      </c>
      <c r="P51" s="118"/>
      <c r="Q51" s="124"/>
      <c r="R51" s="120"/>
      <c r="S51" s="121" t="s">
        <v>16</v>
      </c>
      <c r="T51" s="142">
        <v>341.5</v>
      </c>
      <c r="U51" s="123"/>
      <c r="V51" s="117" t="s">
        <v>10</v>
      </c>
      <c r="W51" s="118"/>
      <c r="X51" s="119"/>
      <c r="Y51" s="120"/>
      <c r="Z51" s="121" t="s">
        <v>16</v>
      </c>
      <c r="AA51" s="129">
        <v>117.75</v>
      </c>
      <c r="AB51" s="123"/>
      <c r="AC51" s="117" t="s">
        <v>10</v>
      </c>
      <c r="AD51" s="118"/>
      <c r="AE51" s="119"/>
      <c r="AF51" s="202">
        <v>184.25</v>
      </c>
      <c r="AG51" s="222"/>
      <c r="AH51" s="222"/>
      <c r="AI51" s="125"/>
      <c r="AJ51" s="15" t="s">
        <v>10</v>
      </c>
      <c r="AK51" s="28"/>
    </row>
    <row r="52" spans="1:37" ht="18.75" customHeight="1" x14ac:dyDescent="0.2">
      <c r="A52" s="42"/>
      <c r="B52" s="81">
        <f t="shared" si="0"/>
        <v>30</v>
      </c>
      <c r="C52" s="81"/>
      <c r="D52" s="82"/>
      <c r="E52" s="83"/>
      <c r="F52" s="198">
        <v>251</v>
      </c>
      <c r="G52" s="199"/>
      <c r="H52" s="117" t="s">
        <v>10</v>
      </c>
      <c r="I52" s="118"/>
      <c r="J52" s="119"/>
      <c r="K52" s="120">
        <v>1</v>
      </c>
      <c r="L52" s="121" t="s">
        <v>16</v>
      </c>
      <c r="M52" s="122">
        <v>1</v>
      </c>
      <c r="N52" s="123"/>
      <c r="O52" s="117" t="s">
        <v>9</v>
      </c>
      <c r="P52" s="118"/>
      <c r="Q52" s="124"/>
      <c r="R52" s="120"/>
      <c r="S52" s="121" t="s">
        <v>16</v>
      </c>
      <c r="T52" s="142">
        <v>384.5</v>
      </c>
      <c r="U52" s="123"/>
      <c r="V52" s="117" t="s">
        <v>10</v>
      </c>
      <c r="W52" s="118"/>
      <c r="X52" s="119"/>
      <c r="Y52" s="120"/>
      <c r="Z52" s="121" t="s">
        <v>16</v>
      </c>
      <c r="AA52" s="129">
        <v>131.75</v>
      </c>
      <c r="AB52" s="123"/>
      <c r="AC52" s="117" t="s">
        <v>10</v>
      </c>
      <c r="AD52" s="118"/>
      <c r="AE52" s="119"/>
      <c r="AF52" s="202">
        <v>198.25</v>
      </c>
      <c r="AG52" s="222"/>
      <c r="AH52" s="222"/>
      <c r="AI52" s="125"/>
      <c r="AJ52" s="15" t="s">
        <v>10</v>
      </c>
      <c r="AK52" s="28"/>
    </row>
    <row r="53" spans="1:37" ht="18.75" customHeight="1" x14ac:dyDescent="0.2">
      <c r="A53" s="42"/>
      <c r="B53" s="81">
        <f t="shared" si="0"/>
        <v>31</v>
      </c>
      <c r="C53" s="81"/>
      <c r="D53" s="82"/>
      <c r="E53" s="83"/>
      <c r="F53" s="198">
        <v>286</v>
      </c>
      <c r="G53" s="199"/>
      <c r="H53" s="117" t="s">
        <v>10</v>
      </c>
      <c r="I53" s="118"/>
      <c r="J53" s="119"/>
      <c r="K53" s="120">
        <v>1</v>
      </c>
      <c r="L53" s="121" t="s">
        <v>16</v>
      </c>
      <c r="M53" s="122">
        <v>1</v>
      </c>
      <c r="N53" s="123"/>
      <c r="O53" s="117" t="s">
        <v>9</v>
      </c>
      <c r="P53" s="118"/>
      <c r="Q53" s="124"/>
      <c r="R53" s="120"/>
      <c r="S53" s="121" t="s">
        <v>16</v>
      </c>
      <c r="T53" s="142">
        <v>275.5</v>
      </c>
      <c r="U53" s="123"/>
      <c r="V53" s="117" t="s">
        <v>10</v>
      </c>
      <c r="W53" s="118"/>
      <c r="X53" s="119"/>
      <c r="Y53" s="120"/>
      <c r="Z53" s="121" t="s">
        <v>16</v>
      </c>
      <c r="AA53" s="129">
        <v>117.75</v>
      </c>
      <c r="AB53" s="123"/>
      <c r="AC53" s="117" t="s">
        <v>10</v>
      </c>
      <c r="AD53" s="118"/>
      <c r="AE53" s="119"/>
      <c r="AF53" s="202">
        <v>184.25</v>
      </c>
      <c r="AG53" s="222"/>
      <c r="AH53" s="222"/>
      <c r="AI53" s="125"/>
      <c r="AJ53" s="15" t="s">
        <v>10</v>
      </c>
      <c r="AK53" s="28"/>
    </row>
    <row r="54" spans="1:37" ht="18.75" customHeight="1" x14ac:dyDescent="0.2">
      <c r="A54" s="42"/>
      <c r="B54" s="81">
        <f t="shared" si="0"/>
        <v>32</v>
      </c>
      <c r="C54" s="81"/>
      <c r="D54" s="82"/>
      <c r="E54" s="83"/>
      <c r="F54" s="198">
        <v>280</v>
      </c>
      <c r="G54" s="199"/>
      <c r="H54" s="117" t="s">
        <v>10</v>
      </c>
      <c r="I54" s="118"/>
      <c r="J54" s="119"/>
      <c r="K54" s="120">
        <v>1</v>
      </c>
      <c r="L54" s="121" t="s">
        <v>16</v>
      </c>
      <c r="M54" s="122">
        <v>1</v>
      </c>
      <c r="N54" s="123"/>
      <c r="O54" s="117" t="s">
        <v>9</v>
      </c>
      <c r="P54" s="118"/>
      <c r="Q54" s="124"/>
      <c r="R54" s="120"/>
      <c r="S54" s="121" t="s">
        <v>16</v>
      </c>
      <c r="T54" s="142">
        <v>341.5</v>
      </c>
      <c r="U54" s="123"/>
      <c r="V54" s="117" t="s">
        <v>10</v>
      </c>
      <c r="W54" s="118"/>
      <c r="X54" s="119"/>
      <c r="Y54" s="120"/>
      <c r="Z54" s="121" t="s">
        <v>16</v>
      </c>
      <c r="AA54" s="129">
        <v>117.75</v>
      </c>
      <c r="AB54" s="123"/>
      <c r="AC54" s="117" t="s">
        <v>10</v>
      </c>
      <c r="AD54" s="118"/>
      <c r="AE54" s="119"/>
      <c r="AF54" s="202">
        <v>184.25</v>
      </c>
      <c r="AG54" s="222"/>
      <c r="AH54" s="222"/>
      <c r="AI54" s="125"/>
      <c r="AJ54" s="15" t="s">
        <v>10</v>
      </c>
      <c r="AK54" s="28"/>
    </row>
    <row r="55" spans="1:37" ht="18.75" customHeight="1" x14ac:dyDescent="0.2">
      <c r="A55" s="42"/>
      <c r="B55" s="81">
        <f t="shared" si="0"/>
        <v>33</v>
      </c>
      <c r="C55" s="81"/>
      <c r="D55" s="82"/>
      <c r="E55" s="83"/>
      <c r="F55" s="198">
        <v>236</v>
      </c>
      <c r="G55" s="199"/>
      <c r="H55" s="117" t="s">
        <v>10</v>
      </c>
      <c r="I55" s="118"/>
      <c r="J55" s="119"/>
      <c r="K55" s="120">
        <v>1</v>
      </c>
      <c r="L55" s="121" t="s">
        <v>16</v>
      </c>
      <c r="M55" s="122">
        <v>1</v>
      </c>
      <c r="N55" s="123"/>
      <c r="O55" s="117" t="s">
        <v>9</v>
      </c>
      <c r="P55" s="118"/>
      <c r="Q55" s="124"/>
      <c r="R55" s="120"/>
      <c r="S55" s="121" t="s">
        <v>16</v>
      </c>
      <c r="T55" s="142">
        <v>363.5</v>
      </c>
      <c r="U55" s="123"/>
      <c r="V55" s="117" t="s">
        <v>10</v>
      </c>
      <c r="W55" s="118"/>
      <c r="X55" s="119"/>
      <c r="Y55" s="120"/>
      <c r="Z55" s="121" t="s">
        <v>16</v>
      </c>
      <c r="AA55" s="122">
        <v>125</v>
      </c>
      <c r="AB55" s="123"/>
      <c r="AC55" s="117" t="s">
        <v>10</v>
      </c>
      <c r="AD55" s="118"/>
      <c r="AE55" s="119"/>
      <c r="AF55" s="203">
        <v>191.5</v>
      </c>
      <c r="AG55" s="221"/>
      <c r="AH55" s="221"/>
      <c r="AI55" s="125"/>
      <c r="AJ55" s="15" t="s">
        <v>10</v>
      </c>
      <c r="AK55" s="28"/>
    </row>
    <row r="56" spans="1:37" ht="18.75" customHeight="1" x14ac:dyDescent="0.2">
      <c r="A56" s="42"/>
      <c r="B56" s="81">
        <f t="shared" si="0"/>
        <v>34</v>
      </c>
      <c r="C56" s="81"/>
      <c r="D56" s="82"/>
      <c r="E56" s="83"/>
      <c r="F56" s="198">
        <v>236</v>
      </c>
      <c r="G56" s="199"/>
      <c r="H56" s="117" t="s">
        <v>10</v>
      </c>
      <c r="I56" s="118"/>
      <c r="J56" s="119"/>
      <c r="K56" s="120">
        <v>1</v>
      </c>
      <c r="L56" s="121" t="s">
        <v>16</v>
      </c>
      <c r="M56" s="122">
        <v>1</v>
      </c>
      <c r="N56" s="123"/>
      <c r="O56" s="117" t="s">
        <v>9</v>
      </c>
      <c r="P56" s="118"/>
      <c r="Q56" s="124"/>
      <c r="R56" s="120"/>
      <c r="S56" s="121" t="s">
        <v>16</v>
      </c>
      <c r="T56" s="142">
        <v>293.5</v>
      </c>
      <c r="U56" s="123"/>
      <c r="V56" s="117" t="s">
        <v>10</v>
      </c>
      <c r="W56" s="118"/>
      <c r="X56" s="119"/>
      <c r="Y56" s="120"/>
      <c r="Z56" s="121" t="s">
        <v>16</v>
      </c>
      <c r="AA56" s="122">
        <v>125</v>
      </c>
      <c r="AB56" s="123"/>
      <c r="AC56" s="117" t="s">
        <v>10</v>
      </c>
      <c r="AD56" s="118"/>
      <c r="AE56" s="119"/>
      <c r="AF56" s="203">
        <v>191.5</v>
      </c>
      <c r="AG56" s="221"/>
      <c r="AH56" s="221"/>
      <c r="AI56" s="125"/>
      <c r="AJ56" s="15" t="s">
        <v>10</v>
      </c>
      <c r="AK56" s="28"/>
    </row>
    <row r="57" spans="1:37" ht="18.75" customHeight="1" x14ac:dyDescent="0.2">
      <c r="A57" s="42"/>
      <c r="B57" s="81">
        <f t="shared" si="0"/>
        <v>35</v>
      </c>
      <c r="C57" s="81"/>
      <c r="D57" s="82"/>
      <c r="E57" s="83"/>
      <c r="F57" s="198">
        <v>236</v>
      </c>
      <c r="G57" s="199"/>
      <c r="H57" s="117" t="s">
        <v>10</v>
      </c>
      <c r="I57" s="118"/>
      <c r="J57" s="119"/>
      <c r="K57" s="120">
        <v>1</v>
      </c>
      <c r="L57" s="121" t="s">
        <v>16</v>
      </c>
      <c r="M57" s="122">
        <v>1</v>
      </c>
      <c r="N57" s="123"/>
      <c r="O57" s="117" t="s">
        <v>9</v>
      </c>
      <c r="P57" s="118"/>
      <c r="Q57" s="124"/>
      <c r="R57" s="120"/>
      <c r="S57" s="121" t="s">
        <v>16</v>
      </c>
      <c r="T57" s="142">
        <v>293.5</v>
      </c>
      <c r="U57" s="123"/>
      <c r="V57" s="117" t="s">
        <v>10</v>
      </c>
      <c r="W57" s="118"/>
      <c r="X57" s="119"/>
      <c r="Y57" s="120"/>
      <c r="Z57" s="121" t="s">
        <v>16</v>
      </c>
      <c r="AA57" s="122">
        <v>125</v>
      </c>
      <c r="AB57" s="123"/>
      <c r="AC57" s="117" t="s">
        <v>10</v>
      </c>
      <c r="AD57" s="118"/>
      <c r="AE57" s="119"/>
      <c r="AF57" s="203">
        <v>191.5</v>
      </c>
      <c r="AG57" s="221"/>
      <c r="AH57" s="221"/>
      <c r="AI57" s="125"/>
      <c r="AJ57" s="15" t="s">
        <v>10</v>
      </c>
      <c r="AK57" s="28"/>
    </row>
    <row r="58" spans="1:37" ht="18.75" customHeight="1" x14ac:dyDescent="0.2">
      <c r="A58" s="42"/>
      <c r="B58" s="81">
        <f t="shared" si="0"/>
        <v>36</v>
      </c>
      <c r="C58" s="81"/>
      <c r="D58" s="82"/>
      <c r="E58" s="83"/>
      <c r="F58" s="198">
        <v>236</v>
      </c>
      <c r="G58" s="199"/>
      <c r="H58" s="117" t="s">
        <v>10</v>
      </c>
      <c r="I58" s="118"/>
      <c r="J58" s="119"/>
      <c r="K58" s="120">
        <v>1</v>
      </c>
      <c r="L58" s="121" t="s">
        <v>16</v>
      </c>
      <c r="M58" s="122">
        <v>1</v>
      </c>
      <c r="N58" s="123"/>
      <c r="O58" s="117" t="s">
        <v>9</v>
      </c>
      <c r="P58" s="118"/>
      <c r="Q58" s="124"/>
      <c r="R58" s="120"/>
      <c r="S58" s="121" t="s">
        <v>16</v>
      </c>
      <c r="T58" s="142">
        <v>293.5</v>
      </c>
      <c r="U58" s="123"/>
      <c r="V58" s="117" t="s">
        <v>10</v>
      </c>
      <c r="W58" s="118"/>
      <c r="X58" s="119"/>
      <c r="Y58" s="120"/>
      <c r="Z58" s="121" t="s">
        <v>16</v>
      </c>
      <c r="AA58" s="122">
        <v>125</v>
      </c>
      <c r="AB58" s="123"/>
      <c r="AC58" s="117" t="s">
        <v>10</v>
      </c>
      <c r="AD58" s="118"/>
      <c r="AE58" s="119"/>
      <c r="AF58" s="203">
        <v>191.5</v>
      </c>
      <c r="AG58" s="221"/>
      <c r="AH58" s="221"/>
      <c r="AI58" s="125"/>
      <c r="AJ58" s="15" t="s">
        <v>10</v>
      </c>
      <c r="AK58" s="28"/>
    </row>
    <row r="59" spans="1:37" ht="18.75" customHeight="1" x14ac:dyDescent="0.2">
      <c r="A59" s="42"/>
      <c r="B59" s="81">
        <f t="shared" si="0"/>
        <v>37</v>
      </c>
      <c r="C59" s="81"/>
      <c r="D59" s="82"/>
      <c r="E59" s="83"/>
      <c r="F59" s="198">
        <v>331</v>
      </c>
      <c r="G59" s="199"/>
      <c r="H59" s="117" t="s">
        <v>10</v>
      </c>
      <c r="I59" s="118"/>
      <c r="J59" s="119"/>
      <c r="K59" s="120">
        <v>1</v>
      </c>
      <c r="L59" s="121" t="s">
        <v>16</v>
      </c>
      <c r="M59" s="122">
        <v>1</v>
      </c>
      <c r="N59" s="123"/>
      <c r="O59" s="117" t="s">
        <v>9</v>
      </c>
      <c r="P59" s="118"/>
      <c r="Q59" s="124"/>
      <c r="R59" s="120"/>
      <c r="S59" s="121" t="s">
        <v>16</v>
      </c>
      <c r="T59" s="142">
        <v>275.5</v>
      </c>
      <c r="U59" s="123"/>
      <c r="V59" s="117" t="s">
        <v>10</v>
      </c>
      <c r="W59" s="118"/>
      <c r="X59" s="119"/>
      <c r="Y59" s="120"/>
      <c r="Z59" s="121" t="s">
        <v>16</v>
      </c>
      <c r="AA59" s="129">
        <v>117.75</v>
      </c>
      <c r="AB59" s="123"/>
      <c r="AC59" s="117" t="s">
        <v>10</v>
      </c>
      <c r="AD59" s="118"/>
      <c r="AE59" s="119"/>
      <c r="AF59" s="202">
        <v>184.25</v>
      </c>
      <c r="AG59" s="222"/>
      <c r="AH59" s="222"/>
      <c r="AI59" s="125"/>
      <c r="AJ59" s="15" t="s">
        <v>10</v>
      </c>
      <c r="AK59" s="28"/>
    </row>
    <row r="60" spans="1:37" ht="18.75" customHeight="1" x14ac:dyDescent="0.2">
      <c r="A60" s="42"/>
      <c r="B60" s="81">
        <f t="shared" si="0"/>
        <v>38</v>
      </c>
      <c r="C60" s="81"/>
      <c r="D60" s="82"/>
      <c r="E60" s="83"/>
      <c r="F60" s="198">
        <v>367</v>
      </c>
      <c r="G60" s="199"/>
      <c r="H60" s="117" t="s">
        <v>10</v>
      </c>
      <c r="I60" s="118"/>
      <c r="J60" s="119"/>
      <c r="K60" s="120">
        <v>1</v>
      </c>
      <c r="L60" s="121" t="s">
        <v>16</v>
      </c>
      <c r="M60" s="122">
        <v>1</v>
      </c>
      <c r="N60" s="123"/>
      <c r="O60" s="117" t="s">
        <v>9</v>
      </c>
      <c r="P60" s="118"/>
      <c r="Q60" s="124"/>
      <c r="R60" s="120"/>
      <c r="S60" s="121" t="s">
        <v>16</v>
      </c>
      <c r="T60" s="142">
        <v>275.5</v>
      </c>
      <c r="U60" s="123"/>
      <c r="V60" s="117" t="s">
        <v>10</v>
      </c>
      <c r="W60" s="118"/>
      <c r="X60" s="119"/>
      <c r="Y60" s="120"/>
      <c r="Z60" s="121" t="s">
        <v>16</v>
      </c>
      <c r="AA60" s="129">
        <v>117.75</v>
      </c>
      <c r="AB60" s="123"/>
      <c r="AC60" s="117" t="s">
        <v>10</v>
      </c>
      <c r="AD60" s="118"/>
      <c r="AE60" s="119"/>
      <c r="AF60" s="202">
        <v>184.25</v>
      </c>
      <c r="AG60" s="222"/>
      <c r="AH60" s="222"/>
      <c r="AI60" s="125"/>
      <c r="AJ60" s="84" t="s">
        <v>10</v>
      </c>
      <c r="AK60" s="28"/>
    </row>
    <row r="61" spans="1:37" ht="18.75" customHeight="1" x14ac:dyDescent="0.2">
      <c r="A61" s="42"/>
      <c r="B61" s="81">
        <f t="shared" si="0"/>
        <v>39</v>
      </c>
      <c r="C61" s="81"/>
      <c r="D61" s="82"/>
      <c r="E61" s="89"/>
      <c r="F61" s="198">
        <v>236</v>
      </c>
      <c r="G61" s="199"/>
      <c r="H61" s="117" t="s">
        <v>10</v>
      </c>
      <c r="I61" s="118"/>
      <c r="J61" s="119"/>
      <c r="K61" s="120">
        <v>1</v>
      </c>
      <c r="L61" s="121" t="s">
        <v>16</v>
      </c>
      <c r="M61" s="122">
        <v>1</v>
      </c>
      <c r="N61" s="123"/>
      <c r="O61" s="117" t="s">
        <v>9</v>
      </c>
      <c r="P61" s="118"/>
      <c r="Q61" s="124"/>
      <c r="R61" s="120"/>
      <c r="S61" s="121" t="s">
        <v>16</v>
      </c>
      <c r="T61" s="142">
        <v>293.5</v>
      </c>
      <c r="U61" s="123"/>
      <c r="V61" s="117" t="s">
        <v>10</v>
      </c>
      <c r="W61" s="118"/>
      <c r="X61" s="119"/>
      <c r="Y61" s="120"/>
      <c r="Z61" s="121" t="s">
        <v>16</v>
      </c>
      <c r="AA61" s="122">
        <v>125</v>
      </c>
      <c r="AB61" s="123"/>
      <c r="AC61" s="117" t="s">
        <v>10</v>
      </c>
      <c r="AD61" s="118"/>
      <c r="AE61" s="119"/>
      <c r="AF61" s="203">
        <v>191.5</v>
      </c>
      <c r="AG61" s="221"/>
      <c r="AH61" s="221"/>
      <c r="AI61" s="125"/>
      <c r="AJ61" s="84" t="s">
        <v>10</v>
      </c>
      <c r="AK61" s="28"/>
    </row>
    <row r="62" spans="1:37" ht="18.75" customHeight="1" x14ac:dyDescent="0.2">
      <c r="A62" s="42"/>
      <c r="B62" s="81">
        <f t="shared" si="0"/>
        <v>40</v>
      </c>
      <c r="C62" s="81"/>
      <c r="D62" s="82"/>
      <c r="E62" s="89"/>
      <c r="F62" s="198">
        <v>236</v>
      </c>
      <c r="G62" s="199"/>
      <c r="H62" s="117" t="s">
        <v>10</v>
      </c>
      <c r="I62" s="118"/>
      <c r="J62" s="119"/>
      <c r="K62" s="120">
        <v>1</v>
      </c>
      <c r="L62" s="121" t="s">
        <v>16</v>
      </c>
      <c r="M62" s="122">
        <v>1</v>
      </c>
      <c r="N62" s="123"/>
      <c r="O62" s="117" t="s">
        <v>9</v>
      </c>
      <c r="P62" s="118"/>
      <c r="Q62" s="124"/>
      <c r="R62" s="120"/>
      <c r="S62" s="121" t="s">
        <v>16</v>
      </c>
      <c r="T62" s="142">
        <v>363.5</v>
      </c>
      <c r="U62" s="123"/>
      <c r="V62" s="117" t="s">
        <v>10</v>
      </c>
      <c r="W62" s="118"/>
      <c r="X62" s="119"/>
      <c r="Y62" s="120"/>
      <c r="Z62" s="121" t="s">
        <v>16</v>
      </c>
      <c r="AA62" s="122">
        <v>125</v>
      </c>
      <c r="AB62" s="123"/>
      <c r="AC62" s="117" t="s">
        <v>10</v>
      </c>
      <c r="AD62" s="118"/>
      <c r="AE62" s="119"/>
      <c r="AF62" s="203">
        <v>191.5</v>
      </c>
      <c r="AG62" s="221"/>
      <c r="AH62" s="221"/>
      <c r="AI62" s="125"/>
      <c r="AJ62" s="84" t="s">
        <v>10</v>
      </c>
      <c r="AK62" s="28"/>
    </row>
    <row r="63" spans="1:37" ht="18.75" customHeight="1" x14ac:dyDescent="0.2">
      <c r="A63" s="42"/>
      <c r="B63" s="81">
        <f t="shared" si="0"/>
        <v>41</v>
      </c>
      <c r="C63" s="81"/>
      <c r="D63" s="82"/>
      <c r="E63" s="89"/>
      <c r="F63" s="198">
        <v>266</v>
      </c>
      <c r="G63" s="199"/>
      <c r="H63" s="117" t="s">
        <v>10</v>
      </c>
      <c r="I63" s="118"/>
      <c r="J63" s="119"/>
      <c r="K63" s="120">
        <v>1</v>
      </c>
      <c r="L63" s="121" t="s">
        <v>16</v>
      </c>
      <c r="M63" s="122">
        <v>1</v>
      </c>
      <c r="N63" s="123"/>
      <c r="O63" s="117" t="s">
        <v>9</v>
      </c>
      <c r="P63" s="118"/>
      <c r="Q63" s="124"/>
      <c r="R63" s="120"/>
      <c r="S63" s="121" t="s">
        <v>16</v>
      </c>
      <c r="T63" s="142">
        <v>341.5</v>
      </c>
      <c r="U63" s="123"/>
      <c r="V63" s="117" t="s">
        <v>10</v>
      </c>
      <c r="W63" s="118"/>
      <c r="X63" s="119"/>
      <c r="Y63" s="120"/>
      <c r="Z63" s="121" t="s">
        <v>16</v>
      </c>
      <c r="AA63" s="129">
        <v>117.75</v>
      </c>
      <c r="AB63" s="123"/>
      <c r="AC63" s="117" t="s">
        <v>10</v>
      </c>
      <c r="AD63" s="118"/>
      <c r="AE63" s="119"/>
      <c r="AF63" s="202">
        <v>184.25</v>
      </c>
      <c r="AG63" s="222"/>
      <c r="AH63" s="222"/>
      <c r="AI63" s="125"/>
      <c r="AJ63" s="84" t="s">
        <v>10</v>
      </c>
      <c r="AK63" s="28"/>
    </row>
    <row r="64" spans="1:37" ht="18.75" customHeight="1" x14ac:dyDescent="0.2">
      <c r="A64" s="42"/>
      <c r="B64" s="81">
        <f t="shared" si="0"/>
        <v>42</v>
      </c>
      <c r="C64" s="81"/>
      <c r="D64" s="82"/>
      <c r="E64" s="89"/>
      <c r="F64" s="198">
        <v>287</v>
      </c>
      <c r="G64" s="199"/>
      <c r="H64" s="117" t="s">
        <v>10</v>
      </c>
      <c r="I64" s="118"/>
      <c r="J64" s="119"/>
      <c r="K64" s="120">
        <v>1</v>
      </c>
      <c r="L64" s="121" t="s">
        <v>16</v>
      </c>
      <c r="M64" s="122">
        <v>1</v>
      </c>
      <c r="N64" s="123"/>
      <c r="O64" s="117" t="s">
        <v>9</v>
      </c>
      <c r="P64" s="118"/>
      <c r="Q64" s="124"/>
      <c r="R64" s="120"/>
      <c r="S64" s="121" t="s">
        <v>16</v>
      </c>
      <c r="T64" s="142">
        <v>275.5</v>
      </c>
      <c r="U64" s="123"/>
      <c r="V64" s="117" t="s">
        <v>10</v>
      </c>
      <c r="W64" s="118"/>
      <c r="X64" s="119"/>
      <c r="Y64" s="120"/>
      <c r="Z64" s="121" t="s">
        <v>16</v>
      </c>
      <c r="AA64" s="129">
        <v>117.75</v>
      </c>
      <c r="AB64" s="123"/>
      <c r="AC64" s="117" t="s">
        <v>10</v>
      </c>
      <c r="AD64" s="118"/>
      <c r="AE64" s="119"/>
      <c r="AF64" s="202">
        <v>184.25</v>
      </c>
      <c r="AG64" s="222"/>
      <c r="AH64" s="222"/>
      <c r="AI64" s="125"/>
      <c r="AJ64" s="84" t="s">
        <v>10</v>
      </c>
      <c r="AK64" s="28"/>
    </row>
    <row r="65" spans="1:37" ht="18.75" customHeight="1" x14ac:dyDescent="0.2">
      <c r="A65" s="42"/>
      <c r="B65" s="81">
        <f t="shared" si="0"/>
        <v>43</v>
      </c>
      <c r="C65" s="81"/>
      <c r="D65" s="82"/>
      <c r="E65" s="89"/>
      <c r="F65" s="198">
        <v>243</v>
      </c>
      <c r="G65" s="199"/>
      <c r="H65" s="117" t="s">
        <v>10</v>
      </c>
      <c r="I65" s="118"/>
      <c r="J65" s="119"/>
      <c r="K65" s="120">
        <v>1</v>
      </c>
      <c r="L65" s="121" t="s">
        <v>16</v>
      </c>
      <c r="M65" s="122">
        <v>1</v>
      </c>
      <c r="N65" s="123"/>
      <c r="O65" s="117" t="s">
        <v>9</v>
      </c>
      <c r="P65" s="118"/>
      <c r="Q65" s="124"/>
      <c r="R65" s="120"/>
      <c r="S65" s="121" t="s">
        <v>16</v>
      </c>
      <c r="T65" s="142">
        <v>310.5</v>
      </c>
      <c r="U65" s="123"/>
      <c r="V65" s="117" t="s">
        <v>10</v>
      </c>
      <c r="W65" s="118"/>
      <c r="X65" s="119"/>
      <c r="Y65" s="120"/>
      <c r="Z65" s="121" t="s">
        <v>16</v>
      </c>
      <c r="AA65" s="129">
        <v>131.75</v>
      </c>
      <c r="AB65" s="123"/>
      <c r="AC65" s="117" t="s">
        <v>10</v>
      </c>
      <c r="AD65" s="118"/>
      <c r="AE65" s="119"/>
      <c r="AF65" s="202">
        <v>198.25</v>
      </c>
      <c r="AG65" s="222"/>
      <c r="AH65" s="222"/>
      <c r="AI65" s="125"/>
      <c r="AJ65" s="84" t="s">
        <v>10</v>
      </c>
      <c r="AK65" s="28"/>
    </row>
    <row r="66" spans="1:37" ht="18.75" customHeight="1" x14ac:dyDescent="0.2">
      <c r="A66" s="42"/>
      <c r="B66" s="81">
        <f t="shared" si="0"/>
        <v>44</v>
      </c>
      <c r="C66" s="81"/>
      <c r="D66" s="82"/>
      <c r="E66" s="89"/>
      <c r="F66" s="198">
        <v>253</v>
      </c>
      <c r="G66" s="199"/>
      <c r="H66" s="117" t="s">
        <v>10</v>
      </c>
      <c r="I66" s="118"/>
      <c r="J66" s="119"/>
      <c r="K66" s="120">
        <v>1</v>
      </c>
      <c r="L66" s="121" t="s">
        <v>16</v>
      </c>
      <c r="M66" s="122">
        <v>1</v>
      </c>
      <c r="N66" s="123"/>
      <c r="O66" s="117" t="s">
        <v>9</v>
      </c>
      <c r="P66" s="118"/>
      <c r="Q66" s="124"/>
      <c r="R66" s="120"/>
      <c r="S66" s="121" t="s">
        <v>16</v>
      </c>
      <c r="T66" s="142">
        <v>310.5</v>
      </c>
      <c r="U66" s="123"/>
      <c r="V66" s="117" t="s">
        <v>10</v>
      </c>
      <c r="W66" s="118"/>
      <c r="X66" s="119"/>
      <c r="Y66" s="120"/>
      <c r="Z66" s="121" t="s">
        <v>16</v>
      </c>
      <c r="AA66" s="129">
        <v>131.75</v>
      </c>
      <c r="AB66" s="123"/>
      <c r="AC66" s="117" t="s">
        <v>10</v>
      </c>
      <c r="AD66" s="118"/>
      <c r="AE66" s="119"/>
      <c r="AF66" s="202">
        <v>198.25</v>
      </c>
      <c r="AG66" s="222"/>
      <c r="AH66" s="222"/>
      <c r="AI66" s="125"/>
      <c r="AJ66" s="84" t="s">
        <v>10</v>
      </c>
      <c r="AK66" s="28"/>
    </row>
    <row r="67" spans="1:37" ht="18.75" customHeight="1" x14ac:dyDescent="0.2">
      <c r="A67" s="42"/>
      <c r="B67" s="81">
        <f t="shared" si="0"/>
        <v>45</v>
      </c>
      <c r="C67" s="81"/>
      <c r="D67" s="82"/>
      <c r="E67" s="89"/>
      <c r="F67" s="198">
        <v>262</v>
      </c>
      <c r="G67" s="199"/>
      <c r="H67" s="117" t="s">
        <v>10</v>
      </c>
      <c r="I67" s="118"/>
      <c r="J67" s="119"/>
      <c r="K67" s="120">
        <v>1</v>
      </c>
      <c r="L67" s="121" t="s">
        <v>16</v>
      </c>
      <c r="M67" s="122">
        <v>1</v>
      </c>
      <c r="N67" s="123"/>
      <c r="O67" s="117" t="s">
        <v>9</v>
      </c>
      <c r="P67" s="118"/>
      <c r="Q67" s="124"/>
      <c r="R67" s="120"/>
      <c r="S67" s="121" t="s">
        <v>16</v>
      </c>
      <c r="T67" s="142">
        <v>384.5</v>
      </c>
      <c r="U67" s="123"/>
      <c r="V67" s="117" t="s">
        <v>10</v>
      </c>
      <c r="W67" s="118"/>
      <c r="X67" s="119"/>
      <c r="Y67" s="120"/>
      <c r="Z67" s="121" t="s">
        <v>16</v>
      </c>
      <c r="AA67" s="129">
        <v>131.75</v>
      </c>
      <c r="AB67" s="123"/>
      <c r="AC67" s="117" t="s">
        <v>10</v>
      </c>
      <c r="AD67" s="118"/>
      <c r="AE67" s="119"/>
      <c r="AF67" s="202">
        <v>198.25</v>
      </c>
      <c r="AG67" s="222"/>
      <c r="AH67" s="222"/>
      <c r="AI67" s="125"/>
      <c r="AJ67" s="84" t="s">
        <v>10</v>
      </c>
      <c r="AK67" s="28"/>
    </row>
    <row r="68" spans="1:37" ht="18.75" customHeight="1" x14ac:dyDescent="0.2">
      <c r="A68" s="42"/>
      <c r="B68" s="81">
        <f t="shared" si="0"/>
        <v>46</v>
      </c>
      <c r="C68" s="81"/>
      <c r="D68" s="82"/>
      <c r="E68" s="89"/>
      <c r="F68" s="198">
        <v>405</v>
      </c>
      <c r="G68" s="199"/>
      <c r="H68" s="117" t="s">
        <v>10</v>
      </c>
      <c r="I68" s="118"/>
      <c r="J68" s="119"/>
      <c r="K68" s="120">
        <v>1</v>
      </c>
      <c r="L68" s="121" t="s">
        <v>16</v>
      </c>
      <c r="M68" s="122">
        <v>1</v>
      </c>
      <c r="N68" s="123"/>
      <c r="O68" s="117" t="s">
        <v>9</v>
      </c>
      <c r="P68" s="118"/>
      <c r="Q68" s="124"/>
      <c r="R68" s="120"/>
      <c r="S68" s="121" t="s">
        <v>16</v>
      </c>
      <c r="T68" s="142">
        <v>341.5</v>
      </c>
      <c r="U68" s="123"/>
      <c r="V68" s="117" t="s">
        <v>10</v>
      </c>
      <c r="W68" s="118"/>
      <c r="X68" s="119"/>
      <c r="Y68" s="120"/>
      <c r="Z68" s="121" t="s">
        <v>16</v>
      </c>
      <c r="AA68" s="129">
        <v>117.75</v>
      </c>
      <c r="AB68" s="123"/>
      <c r="AC68" s="117" t="s">
        <v>10</v>
      </c>
      <c r="AD68" s="118"/>
      <c r="AE68" s="119"/>
      <c r="AF68" s="202">
        <v>184.25</v>
      </c>
      <c r="AG68" s="222"/>
      <c r="AH68" s="222"/>
      <c r="AI68" s="125"/>
      <c r="AJ68" s="84" t="s">
        <v>10</v>
      </c>
      <c r="AK68" s="28"/>
    </row>
    <row r="69" spans="1:37" ht="18.75" customHeight="1" x14ac:dyDescent="0.2">
      <c r="A69" s="42"/>
      <c r="B69" s="81">
        <f t="shared" si="0"/>
        <v>47</v>
      </c>
      <c r="C69" s="81"/>
      <c r="D69" s="82"/>
      <c r="E69" s="89"/>
      <c r="F69" s="198">
        <v>273</v>
      </c>
      <c r="G69" s="199"/>
      <c r="H69" s="117" t="s">
        <v>10</v>
      </c>
      <c r="I69" s="118"/>
      <c r="J69" s="119"/>
      <c r="K69" s="120">
        <v>1</v>
      </c>
      <c r="L69" s="121" t="s">
        <v>16</v>
      </c>
      <c r="M69" s="122">
        <v>1</v>
      </c>
      <c r="N69" s="123"/>
      <c r="O69" s="117" t="s">
        <v>9</v>
      </c>
      <c r="P69" s="118"/>
      <c r="Q69" s="124"/>
      <c r="R69" s="120"/>
      <c r="S69" s="121" t="s">
        <v>16</v>
      </c>
      <c r="T69" s="142">
        <v>341.5</v>
      </c>
      <c r="U69" s="123"/>
      <c r="V69" s="117" t="s">
        <v>10</v>
      </c>
      <c r="W69" s="118"/>
      <c r="X69" s="119"/>
      <c r="Y69" s="120"/>
      <c r="Z69" s="121" t="s">
        <v>16</v>
      </c>
      <c r="AA69" s="129">
        <v>117.75</v>
      </c>
      <c r="AB69" s="123"/>
      <c r="AC69" s="117" t="s">
        <v>10</v>
      </c>
      <c r="AD69" s="118"/>
      <c r="AE69" s="119"/>
      <c r="AF69" s="202">
        <v>184.25</v>
      </c>
      <c r="AG69" s="222"/>
      <c r="AH69" s="222"/>
      <c r="AI69" s="125"/>
      <c r="AJ69" s="84" t="s">
        <v>10</v>
      </c>
      <c r="AK69" s="28"/>
    </row>
    <row r="70" spans="1:37" ht="18.75" customHeight="1" x14ac:dyDescent="0.2">
      <c r="A70" s="42"/>
      <c r="B70" s="81">
        <f t="shared" si="0"/>
        <v>48</v>
      </c>
      <c r="C70" s="81"/>
      <c r="D70" s="82"/>
      <c r="E70" s="89"/>
      <c r="F70" s="198">
        <v>240</v>
      </c>
      <c r="G70" s="199"/>
      <c r="H70" s="117" t="s">
        <v>10</v>
      </c>
      <c r="I70" s="118"/>
      <c r="J70" s="119"/>
      <c r="K70" s="120">
        <v>1</v>
      </c>
      <c r="L70" s="121" t="s">
        <v>16</v>
      </c>
      <c r="M70" s="122">
        <v>1</v>
      </c>
      <c r="N70" s="123"/>
      <c r="O70" s="117" t="s">
        <v>9</v>
      </c>
      <c r="P70" s="118"/>
      <c r="Q70" s="124"/>
      <c r="R70" s="120"/>
      <c r="S70" s="121" t="s">
        <v>16</v>
      </c>
      <c r="T70" s="142">
        <v>363.5</v>
      </c>
      <c r="U70" s="123"/>
      <c r="V70" s="117" t="s">
        <v>10</v>
      </c>
      <c r="W70" s="118"/>
      <c r="X70" s="119"/>
      <c r="Y70" s="120"/>
      <c r="Z70" s="121" t="s">
        <v>16</v>
      </c>
      <c r="AA70" s="122">
        <v>125</v>
      </c>
      <c r="AB70" s="123"/>
      <c r="AC70" s="117" t="s">
        <v>10</v>
      </c>
      <c r="AD70" s="118"/>
      <c r="AE70" s="119"/>
      <c r="AF70" s="203">
        <v>191.5</v>
      </c>
      <c r="AG70" s="221"/>
      <c r="AH70" s="221"/>
      <c r="AI70" s="125"/>
      <c r="AJ70" s="84" t="s">
        <v>10</v>
      </c>
      <c r="AK70" s="28"/>
    </row>
    <row r="71" spans="1:37" ht="18.75" customHeight="1" x14ac:dyDescent="0.2">
      <c r="A71" s="42"/>
      <c r="B71" s="81">
        <f t="shared" si="0"/>
        <v>49</v>
      </c>
      <c r="C71" s="81"/>
      <c r="D71" s="82"/>
      <c r="E71" s="89"/>
      <c r="F71" s="198">
        <v>240</v>
      </c>
      <c r="G71" s="199"/>
      <c r="H71" s="117" t="s">
        <v>10</v>
      </c>
      <c r="I71" s="118"/>
      <c r="J71" s="119"/>
      <c r="K71" s="120">
        <v>1</v>
      </c>
      <c r="L71" s="121" t="s">
        <v>16</v>
      </c>
      <c r="M71" s="122">
        <v>1</v>
      </c>
      <c r="N71" s="123"/>
      <c r="O71" s="117" t="s">
        <v>9</v>
      </c>
      <c r="P71" s="118"/>
      <c r="Q71" s="124"/>
      <c r="R71" s="120"/>
      <c r="S71" s="121" t="s">
        <v>16</v>
      </c>
      <c r="T71" s="142">
        <v>363.5</v>
      </c>
      <c r="U71" s="123"/>
      <c r="V71" s="117" t="s">
        <v>10</v>
      </c>
      <c r="W71" s="118"/>
      <c r="X71" s="119"/>
      <c r="Y71" s="120"/>
      <c r="Z71" s="121" t="s">
        <v>16</v>
      </c>
      <c r="AA71" s="122">
        <v>125</v>
      </c>
      <c r="AB71" s="123"/>
      <c r="AC71" s="117" t="s">
        <v>10</v>
      </c>
      <c r="AD71" s="118"/>
      <c r="AE71" s="119"/>
      <c r="AF71" s="203">
        <v>191.5</v>
      </c>
      <c r="AG71" s="221"/>
      <c r="AH71" s="221"/>
      <c r="AI71" s="125"/>
      <c r="AJ71" s="84" t="s">
        <v>10</v>
      </c>
      <c r="AK71" s="28"/>
    </row>
    <row r="72" spans="1:37" ht="18.75" customHeight="1" x14ac:dyDescent="0.2">
      <c r="A72" s="42"/>
      <c r="B72" s="81">
        <f t="shared" si="0"/>
        <v>50</v>
      </c>
      <c r="C72" s="81"/>
      <c r="D72" s="82"/>
      <c r="E72" s="89"/>
      <c r="F72" s="198">
        <v>313</v>
      </c>
      <c r="G72" s="199"/>
      <c r="H72" s="117" t="s">
        <v>10</v>
      </c>
      <c r="I72" s="118"/>
      <c r="J72" s="119"/>
      <c r="K72" s="120">
        <v>1</v>
      </c>
      <c r="L72" s="121" t="s">
        <v>16</v>
      </c>
      <c r="M72" s="122">
        <v>1</v>
      </c>
      <c r="N72" s="123"/>
      <c r="O72" s="117" t="s">
        <v>9</v>
      </c>
      <c r="P72" s="118"/>
      <c r="Q72" s="124"/>
      <c r="R72" s="120"/>
      <c r="S72" s="121" t="s">
        <v>16</v>
      </c>
      <c r="T72" s="142">
        <v>341.5</v>
      </c>
      <c r="U72" s="123"/>
      <c r="V72" s="117" t="s">
        <v>10</v>
      </c>
      <c r="W72" s="118"/>
      <c r="X72" s="119"/>
      <c r="Y72" s="120"/>
      <c r="Z72" s="121" t="s">
        <v>16</v>
      </c>
      <c r="AA72" s="129">
        <v>117.75</v>
      </c>
      <c r="AB72" s="123"/>
      <c r="AC72" s="117" t="s">
        <v>10</v>
      </c>
      <c r="AD72" s="118"/>
      <c r="AE72" s="119"/>
      <c r="AF72" s="202">
        <v>184.25</v>
      </c>
      <c r="AG72" s="222"/>
      <c r="AH72" s="222"/>
      <c r="AI72" s="125"/>
      <c r="AJ72" s="84" t="s">
        <v>10</v>
      </c>
      <c r="AK72" s="28"/>
    </row>
    <row r="73" spans="1:37" ht="18.75" customHeight="1" x14ac:dyDescent="0.2">
      <c r="A73" s="42"/>
      <c r="B73" s="81">
        <f t="shared" si="0"/>
        <v>51</v>
      </c>
      <c r="C73" s="81"/>
      <c r="D73" s="82"/>
      <c r="E73" s="89"/>
      <c r="F73" s="198">
        <v>320</v>
      </c>
      <c r="G73" s="199"/>
      <c r="H73" s="117" t="s">
        <v>10</v>
      </c>
      <c r="I73" s="118"/>
      <c r="J73" s="119"/>
      <c r="K73" s="120">
        <v>1</v>
      </c>
      <c r="L73" s="121" t="s">
        <v>16</v>
      </c>
      <c r="M73" s="122">
        <v>1</v>
      </c>
      <c r="N73" s="123"/>
      <c r="O73" s="117" t="s">
        <v>9</v>
      </c>
      <c r="P73" s="118"/>
      <c r="Q73" s="124"/>
      <c r="R73" s="120"/>
      <c r="S73" s="121" t="s">
        <v>16</v>
      </c>
      <c r="T73" s="142">
        <v>341.5</v>
      </c>
      <c r="U73" s="123"/>
      <c r="V73" s="117" t="s">
        <v>10</v>
      </c>
      <c r="W73" s="118"/>
      <c r="X73" s="119"/>
      <c r="Y73" s="120"/>
      <c r="Z73" s="121" t="s">
        <v>16</v>
      </c>
      <c r="AA73" s="129">
        <v>117.75</v>
      </c>
      <c r="AB73" s="123"/>
      <c r="AC73" s="117" t="s">
        <v>10</v>
      </c>
      <c r="AD73" s="118"/>
      <c r="AE73" s="119"/>
      <c r="AF73" s="202">
        <v>184.25</v>
      </c>
      <c r="AG73" s="222"/>
      <c r="AH73" s="222"/>
      <c r="AI73" s="125"/>
      <c r="AJ73" s="84" t="s">
        <v>10</v>
      </c>
      <c r="AK73" s="28"/>
    </row>
    <row r="74" spans="1:37" ht="18.75" customHeight="1" x14ac:dyDescent="0.2">
      <c r="A74" s="42"/>
      <c r="B74" s="81">
        <f t="shared" si="0"/>
        <v>52</v>
      </c>
      <c r="C74" s="81"/>
      <c r="D74" s="82"/>
      <c r="E74" s="89"/>
      <c r="F74" s="198">
        <v>256</v>
      </c>
      <c r="G74" s="199"/>
      <c r="H74" s="117" t="s">
        <v>10</v>
      </c>
      <c r="I74" s="118"/>
      <c r="J74" s="119"/>
      <c r="K74" s="120">
        <v>1</v>
      </c>
      <c r="L74" s="121" t="s">
        <v>16</v>
      </c>
      <c r="M74" s="122">
        <v>1</v>
      </c>
      <c r="N74" s="123"/>
      <c r="O74" s="117" t="s">
        <v>9</v>
      </c>
      <c r="P74" s="118"/>
      <c r="Q74" s="124"/>
      <c r="R74" s="120"/>
      <c r="S74" s="121" t="s">
        <v>16</v>
      </c>
      <c r="T74" s="142">
        <v>363.5</v>
      </c>
      <c r="U74" s="123"/>
      <c r="V74" s="117" t="s">
        <v>10</v>
      </c>
      <c r="W74" s="118"/>
      <c r="X74" s="119"/>
      <c r="Y74" s="120"/>
      <c r="Z74" s="121" t="s">
        <v>16</v>
      </c>
      <c r="AA74" s="122">
        <v>125</v>
      </c>
      <c r="AB74" s="123"/>
      <c r="AC74" s="117" t="s">
        <v>10</v>
      </c>
      <c r="AD74" s="118"/>
      <c r="AE74" s="119"/>
      <c r="AF74" s="203">
        <v>191.5</v>
      </c>
      <c r="AG74" s="221"/>
      <c r="AH74" s="221"/>
      <c r="AI74" s="125"/>
      <c r="AJ74" s="84" t="s">
        <v>10</v>
      </c>
      <c r="AK74" s="28"/>
    </row>
    <row r="75" spans="1:37" ht="18.75" customHeight="1" x14ac:dyDescent="0.2">
      <c r="A75" s="42"/>
      <c r="B75" s="81">
        <f t="shared" si="0"/>
        <v>53</v>
      </c>
      <c r="C75" s="81"/>
      <c r="D75" s="82"/>
      <c r="E75" s="89"/>
      <c r="F75" s="198">
        <v>260</v>
      </c>
      <c r="G75" s="199"/>
      <c r="H75" s="117" t="s">
        <v>10</v>
      </c>
      <c r="I75" s="118"/>
      <c r="J75" s="119"/>
      <c r="K75" s="120">
        <v>1</v>
      </c>
      <c r="L75" s="121" t="s">
        <v>16</v>
      </c>
      <c r="M75" s="122">
        <v>1</v>
      </c>
      <c r="N75" s="123"/>
      <c r="O75" s="117" t="s">
        <v>9</v>
      </c>
      <c r="P75" s="118"/>
      <c r="Q75" s="124"/>
      <c r="R75" s="120"/>
      <c r="S75" s="121" t="s">
        <v>16</v>
      </c>
      <c r="T75" s="142">
        <v>363.5</v>
      </c>
      <c r="U75" s="123"/>
      <c r="V75" s="117" t="s">
        <v>10</v>
      </c>
      <c r="W75" s="118"/>
      <c r="X75" s="119"/>
      <c r="Y75" s="120"/>
      <c r="Z75" s="121" t="s">
        <v>16</v>
      </c>
      <c r="AA75" s="122">
        <v>125</v>
      </c>
      <c r="AB75" s="123"/>
      <c r="AC75" s="117" t="s">
        <v>10</v>
      </c>
      <c r="AD75" s="118"/>
      <c r="AE75" s="119"/>
      <c r="AF75" s="203">
        <v>191.5</v>
      </c>
      <c r="AG75" s="221"/>
      <c r="AH75" s="221"/>
      <c r="AI75" s="125"/>
      <c r="AJ75" s="84" t="s">
        <v>10</v>
      </c>
      <c r="AK75" s="28"/>
    </row>
    <row r="76" spans="1:37" ht="18.75" customHeight="1" x14ac:dyDescent="0.2">
      <c r="A76" s="42"/>
      <c r="B76" s="81">
        <f t="shared" si="0"/>
        <v>54</v>
      </c>
      <c r="C76" s="81"/>
      <c r="D76" s="82"/>
      <c r="E76" s="89"/>
      <c r="F76" s="198">
        <v>272</v>
      </c>
      <c r="G76" s="199"/>
      <c r="H76" s="117" t="s">
        <v>10</v>
      </c>
      <c r="I76" s="118"/>
      <c r="J76" s="119"/>
      <c r="K76" s="120">
        <v>1</v>
      </c>
      <c r="L76" s="121" t="s">
        <v>16</v>
      </c>
      <c r="M76" s="122">
        <v>1</v>
      </c>
      <c r="N76" s="123"/>
      <c r="O76" s="117" t="s">
        <v>9</v>
      </c>
      <c r="P76" s="118"/>
      <c r="Q76" s="124"/>
      <c r="R76" s="120"/>
      <c r="S76" s="121" t="s">
        <v>16</v>
      </c>
      <c r="T76" s="142">
        <v>293.5</v>
      </c>
      <c r="U76" s="123"/>
      <c r="V76" s="117" t="s">
        <v>10</v>
      </c>
      <c r="W76" s="118"/>
      <c r="X76" s="119"/>
      <c r="Y76" s="120"/>
      <c r="Z76" s="121" t="s">
        <v>16</v>
      </c>
      <c r="AA76" s="122">
        <v>125</v>
      </c>
      <c r="AB76" s="123"/>
      <c r="AC76" s="117" t="s">
        <v>10</v>
      </c>
      <c r="AD76" s="118"/>
      <c r="AE76" s="119"/>
      <c r="AF76" s="203">
        <v>191.5</v>
      </c>
      <c r="AG76" s="221"/>
      <c r="AH76" s="221"/>
      <c r="AI76" s="125"/>
      <c r="AJ76" s="84" t="s">
        <v>10</v>
      </c>
      <c r="AK76" s="28"/>
    </row>
    <row r="77" spans="1:37" ht="18.75" customHeight="1" x14ac:dyDescent="0.2">
      <c r="A77" s="42"/>
      <c r="B77" s="81">
        <f t="shared" si="0"/>
        <v>55</v>
      </c>
      <c r="C77" s="81"/>
      <c r="D77" s="82"/>
      <c r="E77" s="89"/>
      <c r="F77" s="198">
        <v>428</v>
      </c>
      <c r="G77" s="199"/>
      <c r="H77" s="117" t="s">
        <v>10</v>
      </c>
      <c r="I77" s="118"/>
      <c r="J77" s="119"/>
      <c r="K77" s="120">
        <v>1</v>
      </c>
      <c r="L77" s="121" t="s">
        <v>16</v>
      </c>
      <c r="M77" s="122">
        <v>1</v>
      </c>
      <c r="N77" s="123"/>
      <c r="O77" s="117" t="s">
        <v>9</v>
      </c>
      <c r="P77" s="118"/>
      <c r="Q77" s="124"/>
      <c r="R77" s="120"/>
      <c r="S77" s="121" t="s">
        <v>16</v>
      </c>
      <c r="T77" s="142">
        <v>275.5</v>
      </c>
      <c r="U77" s="123"/>
      <c r="V77" s="117" t="s">
        <v>10</v>
      </c>
      <c r="W77" s="118"/>
      <c r="X77" s="119"/>
      <c r="Y77" s="120"/>
      <c r="Z77" s="121" t="s">
        <v>16</v>
      </c>
      <c r="AA77" s="129">
        <v>117.75</v>
      </c>
      <c r="AB77" s="123"/>
      <c r="AC77" s="117" t="s">
        <v>10</v>
      </c>
      <c r="AD77" s="118"/>
      <c r="AE77" s="119"/>
      <c r="AF77" s="202">
        <v>184.25</v>
      </c>
      <c r="AG77" s="222"/>
      <c r="AH77" s="222"/>
      <c r="AI77" s="125"/>
      <c r="AJ77" s="84" t="s">
        <v>10</v>
      </c>
      <c r="AK77" s="28"/>
    </row>
    <row r="78" spans="1:37" ht="18.75" customHeight="1" x14ac:dyDescent="0.2">
      <c r="A78" s="42"/>
      <c r="B78" s="81">
        <f t="shared" si="0"/>
        <v>56</v>
      </c>
      <c r="C78" s="81"/>
      <c r="D78" s="82"/>
      <c r="E78" s="89"/>
      <c r="F78" s="198">
        <v>522</v>
      </c>
      <c r="G78" s="199"/>
      <c r="H78" s="117" t="s">
        <v>10</v>
      </c>
      <c r="I78" s="118"/>
      <c r="J78" s="119"/>
      <c r="K78" s="120">
        <v>1</v>
      </c>
      <c r="L78" s="121" t="s">
        <v>16</v>
      </c>
      <c r="M78" s="122">
        <v>1</v>
      </c>
      <c r="N78" s="123"/>
      <c r="O78" s="117" t="s">
        <v>9</v>
      </c>
      <c r="P78" s="118"/>
      <c r="Q78" s="124"/>
      <c r="R78" s="120"/>
      <c r="S78" s="121" t="s">
        <v>16</v>
      </c>
      <c r="T78" s="122">
        <v>403</v>
      </c>
      <c r="U78" s="123"/>
      <c r="V78" s="117" t="s">
        <v>10</v>
      </c>
      <c r="W78" s="118"/>
      <c r="X78" s="119"/>
      <c r="Y78" s="120"/>
      <c r="Z78" s="121" t="s">
        <v>16</v>
      </c>
      <c r="AA78" s="122">
        <v>188</v>
      </c>
      <c r="AB78" s="123"/>
      <c r="AC78" s="117" t="s">
        <v>10</v>
      </c>
      <c r="AD78" s="118"/>
      <c r="AE78" s="119"/>
      <c r="AF78" s="198">
        <v>220</v>
      </c>
      <c r="AG78" s="200"/>
      <c r="AH78" s="200"/>
      <c r="AI78" s="125"/>
      <c r="AJ78" s="84" t="s">
        <v>10</v>
      </c>
      <c r="AK78" s="28"/>
    </row>
    <row r="79" spans="1:37" ht="18.75" customHeight="1" x14ac:dyDescent="0.2">
      <c r="A79" s="42"/>
      <c r="B79" s="81">
        <f t="shared" si="0"/>
        <v>57</v>
      </c>
      <c r="C79" s="81"/>
      <c r="D79" s="82"/>
      <c r="E79" s="89"/>
      <c r="F79" s="198">
        <v>488</v>
      </c>
      <c r="G79" s="199"/>
      <c r="H79" s="117" t="s">
        <v>10</v>
      </c>
      <c r="I79" s="118"/>
      <c r="J79" s="119"/>
      <c r="K79" s="120">
        <v>1</v>
      </c>
      <c r="L79" s="121" t="s">
        <v>16</v>
      </c>
      <c r="M79" s="122">
        <v>1</v>
      </c>
      <c r="N79" s="123"/>
      <c r="O79" s="117" t="s">
        <v>9</v>
      </c>
      <c r="P79" s="118"/>
      <c r="Q79" s="124"/>
      <c r="R79" s="120"/>
      <c r="S79" s="121" t="s">
        <v>16</v>
      </c>
      <c r="T79" s="122">
        <v>413</v>
      </c>
      <c r="U79" s="123"/>
      <c r="V79" s="117" t="s">
        <v>10</v>
      </c>
      <c r="W79" s="118"/>
      <c r="X79" s="119"/>
      <c r="Y79" s="120"/>
      <c r="Z79" s="121" t="s">
        <v>16</v>
      </c>
      <c r="AA79" s="129">
        <v>198.25</v>
      </c>
      <c r="AB79" s="123"/>
      <c r="AC79" s="117" t="s">
        <v>10</v>
      </c>
      <c r="AD79" s="118"/>
      <c r="AE79" s="119"/>
      <c r="AF79" s="203">
        <v>223.5</v>
      </c>
      <c r="AG79" s="221"/>
      <c r="AH79" s="221"/>
      <c r="AI79" s="125"/>
      <c r="AJ79" s="84" t="s">
        <v>10</v>
      </c>
      <c r="AK79" s="28"/>
    </row>
    <row r="80" spans="1:37" ht="18.75" customHeight="1" x14ac:dyDescent="0.2">
      <c r="A80" s="42"/>
      <c r="B80" s="81">
        <f t="shared" si="0"/>
        <v>58</v>
      </c>
      <c r="C80" s="81"/>
      <c r="D80" s="82"/>
      <c r="E80" s="89"/>
      <c r="F80" s="198">
        <v>35</v>
      </c>
      <c r="G80" s="199"/>
      <c r="H80" s="117" t="s">
        <v>10</v>
      </c>
      <c r="I80" s="118"/>
      <c r="J80" s="119"/>
      <c r="K80" s="120">
        <v>0</v>
      </c>
      <c r="L80" s="121" t="s">
        <v>16</v>
      </c>
      <c r="M80" s="122">
        <v>0</v>
      </c>
      <c r="N80" s="123"/>
      <c r="O80" s="117" t="s">
        <v>9</v>
      </c>
      <c r="P80" s="118"/>
      <c r="Q80" s="124"/>
      <c r="R80" s="120"/>
      <c r="S80" s="121" t="s">
        <v>16</v>
      </c>
      <c r="T80" s="122">
        <v>0</v>
      </c>
      <c r="U80" s="123"/>
      <c r="V80" s="117" t="s">
        <v>10</v>
      </c>
      <c r="W80" s="118"/>
      <c r="X80" s="119"/>
      <c r="Y80" s="120"/>
      <c r="Z80" s="121" t="s">
        <v>16</v>
      </c>
      <c r="AA80" s="122">
        <v>0</v>
      </c>
      <c r="AB80" s="123"/>
      <c r="AC80" s="117" t="s">
        <v>10</v>
      </c>
      <c r="AD80" s="118"/>
      <c r="AE80" s="119"/>
      <c r="AF80" s="198">
        <v>0</v>
      </c>
      <c r="AG80" s="200"/>
      <c r="AH80" s="200"/>
      <c r="AI80" s="125"/>
      <c r="AJ80" s="84" t="s">
        <v>10</v>
      </c>
      <c r="AK80" s="28"/>
    </row>
    <row r="81" spans="1:37" ht="18.75" customHeight="1" x14ac:dyDescent="0.2">
      <c r="A81" s="42"/>
      <c r="B81" s="144">
        <v>59</v>
      </c>
      <c r="C81" s="12"/>
      <c r="D81" s="3"/>
      <c r="E81" s="54"/>
      <c r="F81" s="198">
        <v>1106</v>
      </c>
      <c r="G81" s="199"/>
      <c r="H81" s="117" t="s">
        <v>10</v>
      </c>
      <c r="I81" s="118"/>
      <c r="J81" s="119"/>
      <c r="K81" s="120">
        <v>9</v>
      </c>
      <c r="L81" s="121" t="s">
        <v>16</v>
      </c>
      <c r="M81" s="122">
        <v>11</v>
      </c>
      <c r="N81" s="123"/>
      <c r="O81" s="117" t="s">
        <v>9</v>
      </c>
      <c r="P81" s="118"/>
      <c r="Q81" s="124"/>
      <c r="R81" s="120"/>
      <c r="S81" s="121" t="s">
        <v>16</v>
      </c>
      <c r="T81" s="122">
        <v>1250</v>
      </c>
      <c r="U81" s="123"/>
      <c r="V81" s="117" t="s">
        <v>10</v>
      </c>
      <c r="W81" s="118"/>
      <c r="X81" s="119"/>
      <c r="Y81" s="120"/>
      <c r="Z81" s="121" t="s">
        <v>16</v>
      </c>
      <c r="AA81" s="122">
        <v>360</v>
      </c>
      <c r="AB81" s="123"/>
      <c r="AC81" s="117" t="s">
        <v>10</v>
      </c>
      <c r="AD81" s="118"/>
      <c r="AE81" s="119"/>
      <c r="AF81" s="198">
        <v>805</v>
      </c>
      <c r="AG81" s="200"/>
      <c r="AH81" s="200"/>
      <c r="AI81" s="125"/>
      <c r="AJ81" s="15" t="s">
        <v>10</v>
      </c>
      <c r="AK81" s="28"/>
    </row>
    <row r="82" spans="1:37" ht="18.75" customHeight="1" x14ac:dyDescent="0.2">
      <c r="A82" s="42"/>
      <c r="B82" s="81">
        <f>B81+1</f>
        <v>60</v>
      </c>
      <c r="C82" s="81"/>
      <c r="D82" s="82"/>
      <c r="E82" s="83"/>
      <c r="F82" s="198">
        <v>980</v>
      </c>
      <c r="G82" s="199"/>
      <c r="H82" s="117" t="s">
        <v>10</v>
      </c>
      <c r="I82" s="118"/>
      <c r="J82" s="119"/>
      <c r="K82" s="120">
        <v>9</v>
      </c>
      <c r="L82" s="121" t="s">
        <v>16</v>
      </c>
      <c r="M82" s="122">
        <v>11</v>
      </c>
      <c r="N82" s="123"/>
      <c r="O82" s="117" t="s">
        <v>9</v>
      </c>
      <c r="P82" s="118"/>
      <c r="Q82" s="124"/>
      <c r="R82" s="120"/>
      <c r="S82" s="121" t="s">
        <v>16</v>
      </c>
      <c r="T82" s="122">
        <v>1250</v>
      </c>
      <c r="U82" s="123"/>
      <c r="V82" s="117" t="s">
        <v>10</v>
      </c>
      <c r="W82" s="118"/>
      <c r="X82" s="119"/>
      <c r="Y82" s="120"/>
      <c r="Z82" s="121" t="s">
        <v>16</v>
      </c>
      <c r="AA82" s="122">
        <v>360</v>
      </c>
      <c r="AB82" s="123"/>
      <c r="AC82" s="117" t="s">
        <v>10</v>
      </c>
      <c r="AD82" s="118"/>
      <c r="AE82" s="119"/>
      <c r="AF82" s="198">
        <v>750</v>
      </c>
      <c r="AG82" s="200"/>
      <c r="AH82" s="200"/>
      <c r="AI82" s="125"/>
      <c r="AJ82" s="15" t="s">
        <v>10</v>
      </c>
      <c r="AK82" s="28"/>
    </row>
    <row r="83" spans="1:37" ht="18.75" customHeight="1" x14ac:dyDescent="0.2">
      <c r="A83" s="42"/>
      <c r="B83" s="81">
        <f t="shared" ref="B83:B87" si="1">B82+1</f>
        <v>61</v>
      </c>
      <c r="C83" s="81"/>
      <c r="D83" s="82"/>
      <c r="E83" s="83"/>
      <c r="F83" s="198">
        <v>1058</v>
      </c>
      <c r="G83" s="199"/>
      <c r="H83" s="117" t="s">
        <v>10</v>
      </c>
      <c r="I83" s="118"/>
      <c r="J83" s="119"/>
      <c r="K83" s="120">
        <v>9</v>
      </c>
      <c r="L83" s="121" t="s">
        <v>16</v>
      </c>
      <c r="M83" s="122">
        <v>11</v>
      </c>
      <c r="N83" s="123"/>
      <c r="O83" s="117" t="s">
        <v>9</v>
      </c>
      <c r="P83" s="118"/>
      <c r="Q83" s="124"/>
      <c r="R83" s="120"/>
      <c r="S83" s="121" t="s">
        <v>16</v>
      </c>
      <c r="T83" s="122">
        <v>1250</v>
      </c>
      <c r="U83" s="123"/>
      <c r="V83" s="117" t="s">
        <v>10</v>
      </c>
      <c r="W83" s="118"/>
      <c r="X83" s="119"/>
      <c r="Y83" s="120"/>
      <c r="Z83" s="121" t="s">
        <v>16</v>
      </c>
      <c r="AA83" s="122">
        <v>360</v>
      </c>
      <c r="AB83" s="123"/>
      <c r="AC83" s="117" t="s">
        <v>10</v>
      </c>
      <c r="AD83" s="118"/>
      <c r="AE83" s="119"/>
      <c r="AF83" s="198">
        <v>700</v>
      </c>
      <c r="AG83" s="200"/>
      <c r="AH83" s="200"/>
      <c r="AI83" s="125"/>
      <c r="AJ83" s="15" t="s">
        <v>10</v>
      </c>
      <c r="AK83" s="28"/>
    </row>
    <row r="84" spans="1:37" ht="18.75" customHeight="1" x14ac:dyDescent="0.2">
      <c r="A84" s="42"/>
      <c r="B84" s="144">
        <v>62</v>
      </c>
      <c r="C84" s="12"/>
      <c r="D84" s="3"/>
      <c r="E84" s="54"/>
      <c r="F84" s="198">
        <v>1089</v>
      </c>
      <c r="G84" s="199"/>
      <c r="H84" s="117" t="s">
        <v>10</v>
      </c>
      <c r="I84" s="118"/>
      <c r="J84" s="119"/>
      <c r="K84" s="120">
        <v>7</v>
      </c>
      <c r="L84" s="121" t="s">
        <v>16</v>
      </c>
      <c r="M84" s="122">
        <v>11</v>
      </c>
      <c r="N84" s="123"/>
      <c r="O84" s="117" t="s">
        <v>9</v>
      </c>
      <c r="P84" s="118"/>
      <c r="Q84" s="124"/>
      <c r="R84" s="120"/>
      <c r="S84" s="121" t="s">
        <v>16</v>
      </c>
      <c r="T84" s="122">
        <v>1450</v>
      </c>
      <c r="U84" s="123"/>
      <c r="V84" s="117" t="s">
        <v>10</v>
      </c>
      <c r="W84" s="118"/>
      <c r="X84" s="119"/>
      <c r="Y84" s="120"/>
      <c r="Z84" s="121" t="s">
        <v>16</v>
      </c>
      <c r="AA84" s="142">
        <v>412.5</v>
      </c>
      <c r="AB84" s="123"/>
      <c r="AC84" s="117" t="s">
        <v>10</v>
      </c>
      <c r="AD84" s="118"/>
      <c r="AE84" s="119"/>
      <c r="AF84" s="198">
        <v>785</v>
      </c>
      <c r="AG84" s="200"/>
      <c r="AH84" s="200"/>
      <c r="AI84" s="125"/>
      <c r="AJ84" s="15" t="s">
        <v>10</v>
      </c>
      <c r="AK84" s="28"/>
    </row>
    <row r="85" spans="1:37" ht="18.75" customHeight="1" x14ac:dyDescent="0.2">
      <c r="A85" s="42"/>
      <c r="B85" s="81">
        <v>63</v>
      </c>
      <c r="C85" s="81"/>
      <c r="D85" s="82"/>
      <c r="E85" s="83"/>
      <c r="F85" s="198">
        <v>856</v>
      </c>
      <c r="G85" s="199"/>
      <c r="H85" s="117" t="s">
        <v>10</v>
      </c>
      <c r="I85" s="118"/>
      <c r="J85" s="119"/>
      <c r="K85" s="120">
        <v>10</v>
      </c>
      <c r="L85" s="121" t="s">
        <v>16</v>
      </c>
      <c r="M85" s="122">
        <v>11</v>
      </c>
      <c r="N85" s="123"/>
      <c r="O85" s="117" t="s">
        <v>9</v>
      </c>
      <c r="P85" s="118"/>
      <c r="Q85" s="124"/>
      <c r="R85" s="120"/>
      <c r="S85" s="121" t="s">
        <v>16</v>
      </c>
      <c r="T85" s="122">
        <v>1300</v>
      </c>
      <c r="U85" s="123"/>
      <c r="V85" s="117" t="s">
        <v>10</v>
      </c>
      <c r="W85" s="118"/>
      <c r="X85" s="119"/>
      <c r="Y85" s="120"/>
      <c r="Z85" s="121" t="s">
        <v>16</v>
      </c>
      <c r="AA85" s="122">
        <v>376</v>
      </c>
      <c r="AB85" s="123"/>
      <c r="AC85" s="117" t="s">
        <v>10</v>
      </c>
      <c r="AD85" s="118"/>
      <c r="AE85" s="119"/>
      <c r="AF85" s="198">
        <v>670</v>
      </c>
      <c r="AG85" s="200"/>
      <c r="AH85" s="200"/>
      <c r="AI85" s="125"/>
      <c r="AJ85" s="15" t="s">
        <v>10</v>
      </c>
      <c r="AK85" s="28"/>
    </row>
    <row r="86" spans="1:37" s="145" customFormat="1" ht="18.75" customHeight="1" x14ac:dyDescent="0.2">
      <c r="A86" s="169"/>
      <c r="B86" s="168">
        <f t="shared" si="1"/>
        <v>64</v>
      </c>
      <c r="C86" s="168"/>
      <c r="D86" s="171"/>
      <c r="E86" s="192"/>
      <c r="F86" s="215">
        <v>1392</v>
      </c>
      <c r="G86" s="215"/>
      <c r="H86" s="193" t="s">
        <v>38</v>
      </c>
      <c r="I86" s="174"/>
      <c r="J86" s="175"/>
      <c r="K86" s="149">
        <v>13</v>
      </c>
      <c r="L86" s="175" t="s">
        <v>16</v>
      </c>
      <c r="M86" s="146">
        <v>18</v>
      </c>
      <c r="N86" s="194"/>
      <c r="O86" s="193" t="s">
        <v>9</v>
      </c>
      <c r="P86" s="174"/>
      <c r="Q86" s="175"/>
      <c r="R86" s="149"/>
      <c r="S86" s="175" t="s">
        <v>16</v>
      </c>
      <c r="T86" s="146">
        <v>1850</v>
      </c>
      <c r="U86" s="194"/>
      <c r="V86" s="193" t="s">
        <v>38</v>
      </c>
      <c r="W86" s="174"/>
      <c r="X86" s="175"/>
      <c r="Y86" s="149"/>
      <c r="Z86" s="175" t="s">
        <v>16</v>
      </c>
      <c r="AA86" s="153">
        <v>431</v>
      </c>
      <c r="AB86" s="194"/>
      <c r="AC86" s="193" t="s">
        <v>38</v>
      </c>
      <c r="AD86" s="174"/>
      <c r="AE86" s="175"/>
      <c r="AF86" s="215">
        <v>1035</v>
      </c>
      <c r="AG86" s="220"/>
      <c r="AH86" s="220"/>
      <c r="AI86" s="195"/>
      <c r="AJ86" s="196" t="s">
        <v>38</v>
      </c>
      <c r="AK86" s="177"/>
    </row>
    <row r="87" spans="1:37" s="145" customFormat="1" ht="18.75" customHeight="1" x14ac:dyDescent="0.2">
      <c r="A87" s="169"/>
      <c r="B87" s="168">
        <f t="shared" si="1"/>
        <v>65</v>
      </c>
      <c r="C87" s="168"/>
      <c r="D87" s="171"/>
      <c r="E87" s="192"/>
      <c r="F87" s="215">
        <v>1163</v>
      </c>
      <c r="G87" s="215"/>
      <c r="H87" s="193" t="s">
        <v>38</v>
      </c>
      <c r="I87" s="174"/>
      <c r="J87" s="175"/>
      <c r="K87" s="149">
        <v>13</v>
      </c>
      <c r="L87" s="175" t="s">
        <v>16</v>
      </c>
      <c r="M87" s="146">
        <v>18</v>
      </c>
      <c r="N87" s="194"/>
      <c r="O87" s="193" t="s">
        <v>9</v>
      </c>
      <c r="P87" s="174"/>
      <c r="Q87" s="175"/>
      <c r="R87" s="149"/>
      <c r="S87" s="175" t="s">
        <v>16</v>
      </c>
      <c r="T87" s="146">
        <v>1850</v>
      </c>
      <c r="U87" s="194"/>
      <c r="V87" s="193" t="s">
        <v>38</v>
      </c>
      <c r="W87" s="174"/>
      <c r="X87" s="175"/>
      <c r="Y87" s="149"/>
      <c r="Z87" s="175" t="s">
        <v>16</v>
      </c>
      <c r="AA87" s="153">
        <v>431</v>
      </c>
      <c r="AB87" s="194"/>
      <c r="AC87" s="193" t="s">
        <v>38</v>
      </c>
      <c r="AD87" s="174"/>
      <c r="AE87" s="175"/>
      <c r="AF87" s="215">
        <v>680</v>
      </c>
      <c r="AG87" s="220"/>
      <c r="AH87" s="220"/>
      <c r="AI87" s="195"/>
      <c r="AJ87" s="196" t="s">
        <v>38</v>
      </c>
      <c r="AK87" s="177"/>
    </row>
    <row r="88" spans="1:37" s="167" customFormat="1" ht="18.75" customHeight="1" x14ac:dyDescent="0.2">
      <c r="A88" s="156"/>
      <c r="B88" s="157">
        <v>66</v>
      </c>
      <c r="C88" s="157"/>
      <c r="D88" s="158"/>
      <c r="E88" s="159"/>
      <c r="F88" s="216">
        <v>1906</v>
      </c>
      <c r="G88" s="216"/>
      <c r="H88" s="160" t="s">
        <v>38</v>
      </c>
      <c r="I88" s="161"/>
      <c r="J88" s="162"/>
      <c r="K88" s="150">
        <v>7</v>
      </c>
      <c r="L88" s="162"/>
      <c r="M88" s="148">
        <v>14</v>
      </c>
      <c r="N88" s="163"/>
      <c r="O88" s="160" t="s">
        <v>9</v>
      </c>
      <c r="P88" s="161"/>
      <c r="Q88" s="162"/>
      <c r="R88" s="150"/>
      <c r="S88" s="162" t="s">
        <v>16</v>
      </c>
      <c r="T88" s="148">
        <v>1660</v>
      </c>
      <c r="U88" s="163"/>
      <c r="V88" s="160" t="s">
        <v>38</v>
      </c>
      <c r="W88" s="161"/>
      <c r="X88" s="162"/>
      <c r="Y88" s="150"/>
      <c r="Z88" s="162" t="s">
        <v>16</v>
      </c>
      <c r="AA88" s="148">
        <v>360</v>
      </c>
      <c r="AB88" s="163"/>
      <c r="AC88" s="160" t="s">
        <v>38</v>
      </c>
      <c r="AD88" s="161"/>
      <c r="AE88" s="162"/>
      <c r="AF88" s="216">
        <v>1600</v>
      </c>
      <c r="AG88" s="219"/>
      <c r="AH88" s="219"/>
      <c r="AI88" s="164"/>
      <c r="AJ88" s="165" t="s">
        <v>38</v>
      </c>
      <c r="AK88" s="166"/>
    </row>
    <row r="89" spans="1:37" s="167" customFormat="1" ht="18.75" customHeight="1" x14ac:dyDescent="0.2">
      <c r="A89" s="156"/>
      <c r="B89" s="157" t="s">
        <v>37</v>
      </c>
      <c r="C89" s="157"/>
      <c r="D89" s="158"/>
      <c r="E89" s="159"/>
      <c r="F89" s="216">
        <v>1604</v>
      </c>
      <c r="G89" s="216"/>
      <c r="H89" s="160" t="s">
        <v>38</v>
      </c>
      <c r="I89" s="161"/>
      <c r="J89" s="162"/>
      <c r="K89" s="150">
        <v>14</v>
      </c>
      <c r="L89" s="162" t="s">
        <v>16</v>
      </c>
      <c r="M89" s="148">
        <v>24</v>
      </c>
      <c r="N89" s="163"/>
      <c r="O89" s="160" t="s">
        <v>9</v>
      </c>
      <c r="P89" s="161"/>
      <c r="Q89" s="162"/>
      <c r="R89" s="150"/>
      <c r="S89" s="162" t="s">
        <v>16</v>
      </c>
      <c r="T89" s="148">
        <v>3640</v>
      </c>
      <c r="U89" s="163"/>
      <c r="V89" s="160" t="s">
        <v>38</v>
      </c>
      <c r="W89" s="161"/>
      <c r="X89" s="162"/>
      <c r="Y89" s="150"/>
      <c r="Z89" s="162" t="s">
        <v>16</v>
      </c>
      <c r="AA89" s="148">
        <v>900</v>
      </c>
      <c r="AB89" s="163"/>
      <c r="AC89" s="160" t="s">
        <v>38</v>
      </c>
      <c r="AD89" s="161"/>
      <c r="AE89" s="162"/>
      <c r="AF89" s="216">
        <v>1195</v>
      </c>
      <c r="AG89" s="219"/>
      <c r="AH89" s="219"/>
      <c r="AI89" s="164"/>
      <c r="AJ89" s="165" t="s">
        <v>38</v>
      </c>
      <c r="AK89" s="166"/>
    </row>
    <row r="90" spans="1:37" ht="18.75" customHeight="1" thickBot="1" x14ac:dyDescent="0.25">
      <c r="A90" s="55"/>
      <c r="B90" s="90"/>
      <c r="C90" s="83"/>
      <c r="D90" s="85"/>
      <c r="E90" s="86"/>
      <c r="F90" s="126"/>
      <c r="G90" s="126"/>
      <c r="H90" s="117"/>
      <c r="I90" s="118"/>
      <c r="J90" s="119"/>
      <c r="K90" s="126"/>
      <c r="L90" s="126"/>
      <c r="M90" s="126"/>
      <c r="N90" s="119"/>
      <c r="O90" s="117"/>
      <c r="P90" s="118"/>
      <c r="Q90" s="118"/>
      <c r="R90" s="126"/>
      <c r="S90" s="126"/>
      <c r="T90" s="126"/>
      <c r="U90" s="119"/>
      <c r="V90" s="117"/>
      <c r="W90" s="118"/>
      <c r="X90" s="119"/>
      <c r="Y90" s="126"/>
      <c r="Z90" s="126"/>
      <c r="AA90" s="126"/>
      <c r="AB90" s="119"/>
      <c r="AC90" s="117"/>
      <c r="AD90" s="118"/>
      <c r="AE90" s="119"/>
      <c r="AF90" s="126"/>
      <c r="AG90" s="126"/>
      <c r="AH90" s="126"/>
      <c r="AI90" s="127"/>
      <c r="AJ90" s="91"/>
      <c r="AK90" s="28"/>
    </row>
    <row r="91" spans="1:37" x14ac:dyDescent="0.2">
      <c r="A91" s="42"/>
      <c r="B91" s="81"/>
      <c r="C91" s="81"/>
      <c r="D91" s="82"/>
      <c r="E91" s="89"/>
      <c r="F91" s="119"/>
      <c r="G91" s="124"/>
      <c r="H91" s="117"/>
      <c r="I91" s="118"/>
      <c r="J91" s="119"/>
      <c r="K91" s="119"/>
      <c r="L91" s="119"/>
      <c r="M91" s="119"/>
      <c r="N91" s="119"/>
      <c r="O91" s="117"/>
      <c r="P91" s="118"/>
      <c r="Q91" s="119"/>
      <c r="R91" s="119"/>
      <c r="S91" s="119"/>
      <c r="T91" s="119"/>
      <c r="U91" s="119"/>
      <c r="V91" s="117"/>
      <c r="W91" s="118"/>
      <c r="X91" s="119"/>
      <c r="Y91" s="119"/>
      <c r="Z91" s="119"/>
      <c r="AA91" s="119"/>
      <c r="AB91" s="119"/>
      <c r="AC91" s="117"/>
      <c r="AD91" s="118"/>
      <c r="AE91" s="119"/>
      <c r="AF91" s="119"/>
      <c r="AG91" s="119"/>
      <c r="AH91" s="119"/>
      <c r="AI91" s="127"/>
      <c r="AJ91" s="91"/>
      <c r="AK91" s="28"/>
    </row>
    <row r="92" spans="1:37" s="145" customFormat="1" ht="14.25" x14ac:dyDescent="0.2">
      <c r="A92" s="169"/>
      <c r="B92" s="170" t="s">
        <v>25</v>
      </c>
      <c r="C92" s="170"/>
      <c r="D92" s="171"/>
      <c r="E92" s="172"/>
      <c r="F92" s="215">
        <f>SUM(F23:G89)</f>
        <v>32306</v>
      </c>
      <c r="G92" s="216"/>
      <c r="H92" s="173" t="s">
        <v>39</v>
      </c>
      <c r="I92" s="174"/>
      <c r="J92" s="174"/>
      <c r="K92" s="149">
        <f>SUM(K23:K89)</f>
        <v>179</v>
      </c>
      <c r="L92" s="175" t="s">
        <v>16</v>
      </c>
      <c r="M92" s="215">
        <f>SUM(M23:M89)</f>
        <v>224</v>
      </c>
      <c r="N92" s="216"/>
      <c r="O92" s="173" t="s">
        <v>9</v>
      </c>
      <c r="P92" s="174"/>
      <c r="Q92" s="175"/>
      <c r="R92" s="149">
        <f>SUM(R23:R80)</f>
        <v>0</v>
      </c>
      <c r="S92" s="175" t="s">
        <v>16</v>
      </c>
      <c r="T92" s="215">
        <f>SUM(T23:T89)</f>
        <v>37600</v>
      </c>
      <c r="U92" s="216"/>
      <c r="V92" s="173" t="s">
        <v>39</v>
      </c>
      <c r="W92" s="174"/>
      <c r="X92" s="174"/>
      <c r="Y92" s="149">
        <f>SUM(Y23:Y80)</f>
        <v>0</v>
      </c>
      <c r="Z92" s="175" t="s">
        <v>16</v>
      </c>
      <c r="AA92" s="215">
        <f>SUM(AA23:AA89)</f>
        <v>12608.25</v>
      </c>
      <c r="AB92" s="216"/>
      <c r="AC92" s="173" t="s">
        <v>39</v>
      </c>
      <c r="AD92" s="174"/>
      <c r="AE92" s="174"/>
      <c r="AF92" s="215">
        <f>SUM(AF23:AH89)</f>
        <v>22734</v>
      </c>
      <c r="AG92" s="216"/>
      <c r="AH92" s="216"/>
      <c r="AI92" s="216"/>
      <c r="AJ92" s="176" t="s">
        <v>39</v>
      </c>
      <c r="AK92" s="177"/>
    </row>
    <row r="93" spans="1:37" ht="18" customHeight="1" x14ac:dyDescent="0.2">
      <c r="A93" s="42"/>
      <c r="B93" s="92"/>
      <c r="C93" s="92"/>
      <c r="D93" s="82"/>
      <c r="E93" s="85"/>
      <c r="F93" s="104"/>
      <c r="G93" s="105"/>
      <c r="H93" s="103"/>
      <c r="I93" s="106"/>
      <c r="J93" s="107"/>
      <c r="K93" s="83"/>
      <c r="L93" s="87"/>
      <c r="M93" s="88"/>
      <c r="N93" s="105"/>
      <c r="O93" s="103"/>
      <c r="P93" s="106"/>
      <c r="Q93" s="104"/>
      <c r="R93" s="105"/>
      <c r="S93" s="108"/>
      <c r="T93" s="105"/>
      <c r="U93" s="105"/>
      <c r="V93" s="103"/>
      <c r="W93" s="106"/>
      <c r="X93" s="107"/>
      <c r="Y93" s="104"/>
      <c r="Z93" s="108"/>
      <c r="AA93" s="105"/>
      <c r="AB93" s="105"/>
      <c r="AC93" s="103"/>
      <c r="AD93" s="106"/>
      <c r="AE93" s="107"/>
      <c r="AF93" s="104"/>
      <c r="AG93" s="108"/>
      <c r="AH93" s="105"/>
      <c r="AI93" s="88"/>
      <c r="AJ93" s="93"/>
      <c r="AK93" s="28"/>
    </row>
    <row r="94" spans="1:37" x14ac:dyDescent="0.2">
      <c r="A94" s="24"/>
      <c r="B94" s="94"/>
      <c r="C94" s="94"/>
      <c r="D94" s="95"/>
      <c r="E94" s="88"/>
      <c r="F94" s="105"/>
      <c r="G94" s="105"/>
      <c r="H94" s="109"/>
      <c r="I94" s="110"/>
      <c r="J94" s="105"/>
      <c r="K94" s="97" t="s">
        <v>0</v>
      </c>
      <c r="L94" s="97"/>
      <c r="M94" s="97" t="s">
        <v>1</v>
      </c>
      <c r="N94" s="111"/>
      <c r="O94" s="111"/>
      <c r="P94" s="112"/>
      <c r="Q94" s="111"/>
      <c r="R94" s="111" t="s">
        <v>0</v>
      </c>
      <c r="S94" s="111"/>
      <c r="T94" s="111" t="s">
        <v>1</v>
      </c>
      <c r="U94" s="111"/>
      <c r="V94" s="111"/>
      <c r="W94" s="112"/>
      <c r="X94" s="111"/>
      <c r="Y94" s="111" t="s">
        <v>0</v>
      </c>
      <c r="Z94" s="111"/>
      <c r="AA94" s="111" t="s">
        <v>1</v>
      </c>
      <c r="AB94" s="111"/>
      <c r="AC94" s="111"/>
      <c r="AD94" s="112"/>
      <c r="AE94" s="111"/>
      <c r="AF94" s="111"/>
      <c r="AG94" s="111" t="s">
        <v>1</v>
      </c>
      <c r="AH94" s="105"/>
      <c r="AI94" s="88"/>
      <c r="AJ94" s="96"/>
      <c r="AK94" s="28"/>
    </row>
    <row r="95" spans="1:37" s="145" customFormat="1" ht="23.25" customHeight="1" x14ac:dyDescent="0.2">
      <c r="A95" s="169"/>
      <c r="B95" s="178" t="s">
        <v>15</v>
      </c>
      <c r="C95" s="179"/>
      <c r="D95" s="180"/>
      <c r="E95" s="181"/>
      <c r="F95" s="182"/>
      <c r="G95" s="182"/>
      <c r="H95" s="183"/>
      <c r="I95" s="184" t="s">
        <v>40</v>
      </c>
      <c r="J95" s="185"/>
      <c r="K95" s="186">
        <f>K92/K13</f>
        <v>37.398407956041204</v>
      </c>
      <c r="L95" s="187" t="s">
        <v>16</v>
      </c>
      <c r="M95" s="155">
        <f>M92/K13</f>
        <v>46.800242358397931</v>
      </c>
      <c r="N95" s="188"/>
      <c r="O95" s="189"/>
      <c r="P95" s="190" t="s">
        <v>41</v>
      </c>
      <c r="Q95" s="190"/>
      <c r="R95" s="186">
        <f>R92/K13/10000</f>
        <v>0</v>
      </c>
      <c r="S95" s="187" t="s">
        <v>16</v>
      </c>
      <c r="T95" s="155">
        <f>T92/K13/10000</f>
        <v>0.78557549673025096</v>
      </c>
      <c r="U95" s="188"/>
      <c r="V95" s="189"/>
      <c r="W95" s="190" t="s">
        <v>42</v>
      </c>
      <c r="X95" s="190"/>
      <c r="Y95" s="186">
        <f>Y92/F92</f>
        <v>0</v>
      </c>
      <c r="Z95" s="187" t="s">
        <v>16</v>
      </c>
      <c r="AA95" s="155">
        <f>AA92/F92</f>
        <v>0.39027580016096081</v>
      </c>
      <c r="AB95" s="188"/>
      <c r="AC95" s="189"/>
      <c r="AD95" s="190" t="s">
        <v>43</v>
      </c>
      <c r="AE95" s="188"/>
      <c r="AF95" s="217">
        <f>AF92/F92</f>
        <v>0.70370828948182995</v>
      </c>
      <c r="AG95" s="218"/>
      <c r="AH95" s="218"/>
      <c r="AI95" s="181"/>
      <c r="AJ95" s="191"/>
      <c r="AK95" s="177"/>
    </row>
    <row r="96" spans="1:37" ht="7.5" customHeight="1" x14ac:dyDescent="0.2">
      <c r="A96" s="47"/>
      <c r="B96" s="21"/>
      <c r="C96" s="21"/>
      <c r="D96" s="56"/>
      <c r="E96" s="57"/>
      <c r="F96" s="57"/>
      <c r="G96" s="43"/>
      <c r="H96" s="58"/>
      <c r="I96" s="56"/>
      <c r="J96" s="57"/>
      <c r="K96" s="57"/>
      <c r="L96" s="57"/>
      <c r="M96" s="57"/>
      <c r="N96" s="57"/>
      <c r="O96" s="58"/>
      <c r="P96" s="56"/>
      <c r="Q96" s="57"/>
      <c r="R96" s="57"/>
      <c r="S96" s="57"/>
      <c r="T96" s="57"/>
      <c r="U96" s="57"/>
      <c r="V96" s="58"/>
      <c r="W96" s="56"/>
      <c r="X96" s="57"/>
      <c r="Y96" s="57"/>
      <c r="Z96" s="57"/>
      <c r="AA96" s="57"/>
      <c r="AB96" s="57"/>
      <c r="AC96" s="58"/>
      <c r="AD96" s="56"/>
      <c r="AE96" s="57"/>
      <c r="AF96" s="57"/>
      <c r="AG96" s="57"/>
      <c r="AH96" s="57"/>
      <c r="AI96" s="57"/>
      <c r="AJ96" s="58"/>
      <c r="AK96" s="49"/>
    </row>
    <row r="97" spans="1:36" ht="6.75" customHeight="1" x14ac:dyDescent="0.2">
      <c r="B97" s="12"/>
      <c r="C97" s="12"/>
    </row>
    <row r="98" spans="1:36" x14ac:dyDescent="0.2">
      <c r="A98" s="22"/>
      <c r="B98" s="23"/>
    </row>
    <row r="99" spans="1:36" x14ac:dyDescent="0.2">
      <c r="A99" s="22"/>
      <c r="B99" s="23"/>
    </row>
    <row r="100" spans="1:36" s="26" customFormat="1" x14ac:dyDescent="0.2">
      <c r="A100" s="22"/>
      <c r="C100" s="22"/>
      <c r="D100" s="45"/>
      <c r="I100" s="45"/>
      <c r="P100" s="45"/>
      <c r="W100" s="45"/>
      <c r="AD100" s="45"/>
    </row>
    <row r="101" spans="1:36" s="137" customFormat="1" x14ac:dyDescent="0.2">
      <c r="A101" s="136"/>
      <c r="C101" s="138"/>
      <c r="D101" s="139"/>
      <c r="H101" s="140"/>
      <c r="I101" s="139"/>
      <c r="O101" s="140"/>
      <c r="P101" s="139"/>
      <c r="V101" s="140"/>
      <c r="W101" s="139"/>
      <c r="AC101" s="140"/>
      <c r="AD101" s="139"/>
      <c r="AJ101" s="140"/>
    </row>
    <row r="102" spans="1:36" s="137" customFormat="1" ht="13.5" customHeight="1" x14ac:dyDescent="0.2">
      <c r="B102" s="138"/>
      <c r="C102" s="138"/>
      <c r="D102" s="139"/>
      <c r="H102" s="140"/>
      <c r="I102" s="139"/>
      <c r="O102" s="140"/>
      <c r="P102" s="139"/>
      <c r="V102" s="140"/>
      <c r="W102" s="139"/>
      <c r="AC102" s="140"/>
      <c r="AD102" s="139"/>
      <c r="AJ102" s="140"/>
    </row>
    <row r="103" spans="1:36" s="137" customFormat="1" ht="12.75" customHeight="1" x14ac:dyDescent="0.2">
      <c r="B103" s="138"/>
      <c r="C103" s="138"/>
      <c r="D103" s="139"/>
      <c r="H103" s="140"/>
      <c r="I103" s="139"/>
      <c r="O103" s="140"/>
      <c r="P103" s="139"/>
      <c r="V103" s="140"/>
      <c r="W103" s="139"/>
      <c r="AC103" s="140"/>
      <c r="AD103" s="139"/>
      <c r="AJ103" s="140"/>
    </row>
    <row r="104" spans="1:36" ht="12.75" customHeight="1" x14ac:dyDescent="0.2"/>
    <row r="105" spans="1:36" ht="12.75" customHeight="1" x14ac:dyDescent="0.2"/>
    <row r="106" spans="1:36" ht="4.5" customHeight="1" x14ac:dyDescent="0.2"/>
    <row r="107" spans="1:36" ht="6" customHeight="1" x14ac:dyDescent="0.2"/>
    <row r="109" spans="1:36" ht="12.75" customHeight="1" x14ac:dyDescent="0.2">
      <c r="D109" s="59"/>
      <c r="E109" s="60"/>
      <c r="F109" s="60"/>
      <c r="G109" s="60"/>
      <c r="H109" s="61"/>
    </row>
    <row r="114" ht="4.5" customHeight="1" x14ac:dyDescent="0.2"/>
  </sheetData>
  <mergeCells count="143">
    <mergeCell ref="U3:AH3"/>
    <mergeCell ref="AF10:AH10"/>
    <mergeCell ref="F20:H20"/>
    <mergeCell ref="F23:G23"/>
    <mergeCell ref="AF23:AH23"/>
    <mergeCell ref="F24:G24"/>
    <mergeCell ref="AF24:AH24"/>
    <mergeCell ref="F28:G28"/>
    <mergeCell ref="AF28:AH28"/>
    <mergeCell ref="F29:G29"/>
    <mergeCell ref="AF29:AH29"/>
    <mergeCell ref="F30:G30"/>
    <mergeCell ref="AF30:AH30"/>
    <mergeCell ref="F25:G25"/>
    <mergeCell ref="AF25:AH25"/>
    <mergeCell ref="F26:G26"/>
    <mergeCell ref="AF26:AH26"/>
    <mergeCell ref="F27:G27"/>
    <mergeCell ref="AF27:AH27"/>
    <mergeCell ref="F34:G34"/>
    <mergeCell ref="AF34:AH34"/>
    <mergeCell ref="F35:G35"/>
    <mergeCell ref="AF35:AH35"/>
    <mergeCell ref="F36:G36"/>
    <mergeCell ref="AF36:AH36"/>
    <mergeCell ref="F31:G31"/>
    <mergeCell ref="AF31:AH31"/>
    <mergeCell ref="F32:G32"/>
    <mergeCell ref="AF32:AH32"/>
    <mergeCell ref="F33:G33"/>
    <mergeCell ref="AF33:AH33"/>
    <mergeCell ref="F40:G40"/>
    <mergeCell ref="AF40:AH40"/>
    <mergeCell ref="F41:G41"/>
    <mergeCell ref="AF41:AH41"/>
    <mergeCell ref="F42:G42"/>
    <mergeCell ref="AF42:AH42"/>
    <mergeCell ref="F37:G37"/>
    <mergeCell ref="AF37:AH37"/>
    <mergeCell ref="F38:G38"/>
    <mergeCell ref="AF38:AH38"/>
    <mergeCell ref="F39:G39"/>
    <mergeCell ref="AF39:AH39"/>
    <mergeCell ref="F46:G46"/>
    <mergeCell ref="AF46:AH46"/>
    <mergeCell ref="F47:G47"/>
    <mergeCell ref="AF47:AH47"/>
    <mergeCell ref="F48:G48"/>
    <mergeCell ref="AF48:AH48"/>
    <mergeCell ref="F43:G43"/>
    <mergeCell ref="AF43:AH43"/>
    <mergeCell ref="F44:G44"/>
    <mergeCell ref="AF44:AH44"/>
    <mergeCell ref="F45:G45"/>
    <mergeCell ref="AF45:AH45"/>
    <mergeCell ref="F52:G52"/>
    <mergeCell ref="AF52:AH52"/>
    <mergeCell ref="F53:G53"/>
    <mergeCell ref="AF53:AH53"/>
    <mergeCell ref="F54:G54"/>
    <mergeCell ref="AF54:AH54"/>
    <mergeCell ref="F49:G49"/>
    <mergeCell ref="AF49:AH49"/>
    <mergeCell ref="F50:G50"/>
    <mergeCell ref="AF50:AH50"/>
    <mergeCell ref="F51:G51"/>
    <mergeCell ref="AF51:AH51"/>
    <mergeCell ref="F58:G58"/>
    <mergeCell ref="AF58:AH58"/>
    <mergeCell ref="F59:G59"/>
    <mergeCell ref="AF59:AH59"/>
    <mergeCell ref="F60:G60"/>
    <mergeCell ref="AF60:AH60"/>
    <mergeCell ref="F55:G55"/>
    <mergeCell ref="AF55:AH55"/>
    <mergeCell ref="F56:G56"/>
    <mergeCell ref="AF56:AH56"/>
    <mergeCell ref="F57:G57"/>
    <mergeCell ref="AF57:AH57"/>
    <mergeCell ref="F64:G64"/>
    <mergeCell ref="AF64:AH64"/>
    <mergeCell ref="F65:G65"/>
    <mergeCell ref="AF65:AH65"/>
    <mergeCell ref="F66:G66"/>
    <mergeCell ref="AF66:AH66"/>
    <mergeCell ref="F61:G61"/>
    <mergeCell ref="AF61:AH61"/>
    <mergeCell ref="F62:G62"/>
    <mergeCell ref="AF62:AH62"/>
    <mergeCell ref="F63:G63"/>
    <mergeCell ref="AF63:AH63"/>
    <mergeCell ref="F70:G70"/>
    <mergeCell ref="AF70:AH70"/>
    <mergeCell ref="F71:G71"/>
    <mergeCell ref="AF71:AH71"/>
    <mergeCell ref="F72:G72"/>
    <mergeCell ref="AF72:AH72"/>
    <mergeCell ref="F67:G67"/>
    <mergeCell ref="AF67:AH67"/>
    <mergeCell ref="F68:G68"/>
    <mergeCell ref="AF68:AH68"/>
    <mergeCell ref="F69:G69"/>
    <mergeCell ref="AF69:AH69"/>
    <mergeCell ref="F76:G76"/>
    <mergeCell ref="AF76:AH76"/>
    <mergeCell ref="F77:G77"/>
    <mergeCell ref="AF77:AH77"/>
    <mergeCell ref="F78:G78"/>
    <mergeCell ref="AF78:AH78"/>
    <mergeCell ref="F73:G73"/>
    <mergeCell ref="AF73:AH73"/>
    <mergeCell ref="F74:G74"/>
    <mergeCell ref="AF74:AH74"/>
    <mergeCell ref="F75:G75"/>
    <mergeCell ref="AF75:AH75"/>
    <mergeCell ref="F79:G79"/>
    <mergeCell ref="AF79:AH79"/>
    <mergeCell ref="F80:G80"/>
    <mergeCell ref="AF80:AH80"/>
    <mergeCell ref="F92:G92"/>
    <mergeCell ref="M92:N92"/>
    <mergeCell ref="T92:U92"/>
    <mergeCell ref="AA92:AB92"/>
    <mergeCell ref="AF92:AI92"/>
    <mergeCell ref="AF86:AH86"/>
    <mergeCell ref="AF95:AH95"/>
    <mergeCell ref="F81:G81"/>
    <mergeCell ref="AF81:AH81"/>
    <mergeCell ref="F82:G82"/>
    <mergeCell ref="AF82:AH82"/>
    <mergeCell ref="F83:G83"/>
    <mergeCell ref="AF83:AH83"/>
    <mergeCell ref="F85:G85"/>
    <mergeCell ref="AF85:AH85"/>
    <mergeCell ref="F86:G86"/>
    <mergeCell ref="F89:G89"/>
    <mergeCell ref="AF89:AH89"/>
    <mergeCell ref="F87:G87"/>
    <mergeCell ref="AF87:AH87"/>
    <mergeCell ref="F84:G84"/>
    <mergeCell ref="AF84:AH84"/>
    <mergeCell ref="F88:G88"/>
    <mergeCell ref="AF88:AH88"/>
  </mergeCells>
  <pageMargins left="0.23622047244094491" right="0.23622047244094491" top="0.39370078740157483" bottom="0" header="0.31496062992125984" footer="0.31496062992125984"/>
  <pageSetup paperSize="9"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ZONE HAB-2</vt:lpstr>
      <vt:lpstr>ZONE MIX-u</vt:lpstr>
      <vt:lpstr>PAP COMPLET</vt:lpstr>
      <vt:lpstr>'PAP COMPLET'!Zone_d_impression</vt:lpstr>
      <vt:lpstr>'ZONE HAB-2'!Zone_d_impression</vt:lpstr>
      <vt:lpstr>'ZONE MIX-u'!Zone_d_impression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Goeders Frank</dc:creator>
  <cp:lastModifiedBy>Johanna Beauciel</cp:lastModifiedBy>
  <cp:lastPrinted>2025-09-08T08:51:15Z</cp:lastPrinted>
  <dcterms:created xsi:type="dcterms:W3CDTF">2009-10-28T09:34:59Z</dcterms:created>
  <dcterms:modified xsi:type="dcterms:W3CDTF">2025-09-29T08:47:38Z</dcterms:modified>
</cp:coreProperties>
</file>